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rpelcol-my.sharepoint.com/personal/diana_sarmiento_terpel_com/Documents/Escritorio/INFORMES EOF DIANA SARMIENTO/(BDC) ALCALDIA MAYOR/"/>
    </mc:Choice>
  </mc:AlternateContent>
  <xr:revisionPtr revIDLastSave="145" documentId="13_ncr:1_{D4C19D5B-C09D-42B3-84AA-9672F051E654}" xr6:coauthVersionLast="47" xr6:coauthVersionMax="47" xr10:uidLastSave="{BC5CBA0E-A205-4417-A59E-8EA45D53EBFA}"/>
  <bookViews>
    <workbookView xWindow="-108" yWindow="-108" windowWidth="23256" windowHeight="12576" firstSheet="1" activeTab="1" xr2:uid="{00000000-000D-0000-FFFF-FFFF00000000}"/>
  </bookViews>
  <sheets>
    <sheet name="Oculta" sheetId="10" state="hidden" r:id="rId1"/>
    <sheet name="Tabla" sheetId="4" r:id="rId2"/>
    <sheet name="Datos" sheetId="1" r:id="rId3"/>
  </sheets>
  <definedNames>
    <definedName name="_xlnm._FilterDatabase" localSheetId="2" hidden="1">Datos!$A$1:$AB$28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5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A1" i="4" l="1"/>
  <c r="B2" i="4" s="1"/>
  <c r="B1" i="10"/>
  <c r="B2" i="10" s="1"/>
  <c r="B40" i="10" s="1"/>
  <c r="A40" i="10" s="1"/>
  <c r="A1" i="10"/>
  <c r="A2" i="10" s="1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13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  <c r="M23" i="1" l="1"/>
  <c r="M12" i="1"/>
  <c r="M3" i="1"/>
  <c r="M10" i="1"/>
  <c r="M11" i="1"/>
  <c r="M28" i="1"/>
  <c r="M2" i="1"/>
  <c r="M8" i="1"/>
  <c r="M17" i="1"/>
  <c r="M18" i="1"/>
  <c r="M9" i="1"/>
  <c r="M14" i="1"/>
  <c r="M20" i="1"/>
  <c r="M13" i="1"/>
  <c r="M15" i="1"/>
  <c r="M22" i="1"/>
  <c r="M6" i="1"/>
  <c r="M21" i="1"/>
  <c r="M19" i="1"/>
  <c r="M5" i="1"/>
  <c r="M26" i="1"/>
  <c r="M16" i="1"/>
  <c r="M24" i="1"/>
  <c r="M25" i="1"/>
  <c r="M27" i="1"/>
  <c r="M7" i="1"/>
  <c r="M4" i="1"/>
</calcChain>
</file>

<file path=xl/sharedStrings.xml><?xml version="1.0" encoding="utf-8"?>
<sst xmlns="http://schemas.openxmlformats.org/spreadsheetml/2006/main" count="563" uniqueCount="215">
  <si>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</si>
  <si>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</si>
  <si>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</si>
  <si>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</si>
  <si>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</si>
  <si>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</si>
  <si>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</si>
  <si>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</si>
  <si>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</si>
  <si>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</si>
  <si>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</si>
  <si>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</si>
  <si>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</si>
  <si>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</si>
  <si>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</si>
  <si>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</si>
  <si>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</si>
  <si>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</si>
  <si>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</si>
  <si>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</si>
  <si>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</si>
  <si>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</si>
  <si>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</si>
  <si>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</si>
  <si>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</si>
  <si>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</si>
  <si>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</si>
  <si>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</si>
  <si>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</si>
  <si>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</si>
  <si>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</si>
  <si>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</si>
  <si>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</si>
  <si>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</si>
  <si>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</si>
  <si>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</si>
  <si>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</si>
  <si>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</si>
  <si>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</si>
  <si>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</si>
  <si>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</si>
  <si>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</si>
  <si>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</si>
  <si>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</si>
  <si>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</si>
  <si>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</si>
  <si>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</si>
  <si>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</si>
  <si>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</si>
  <si>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</si>
  <si>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</si>
  <si>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</si>
  <si>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</si>
  <si>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</si>
  <si>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</si>
  <si>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</si>
  <si>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</si>
  <si>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</si>
  <si>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</si>
  <si>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</si>
  <si>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</si>
  <si>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</si>
  <si>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</si>
  <si>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</si>
  <si>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</si>
  <si>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</si>
  <si>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</si>
  <si>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</si>
  <si>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</si>
  <si>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</si>
  <si>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</si>
  <si>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</si>
  <si>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</si>
  <si>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</si>
  <si>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</si>
  <si>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</si>
  <si>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</si>
  <si>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</si>
  <si>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</si>
  <si>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</si>
  <si>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</si>
  <si>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Urea 1</t>
  </si>
  <si>
    <t>UREA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</si>
  <si>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</si>
  <si>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</si>
  <si>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</si>
  <si>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</si>
  <si>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</si>
  <si>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</si>
  <si>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</si>
  <si>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</si>
  <si>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</si>
  <si>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</si>
  <si>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</si>
  <si>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</si>
  <si>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15/06/2024</t>
  </si>
  <si>
    <t>SABANA</t>
  </si>
  <si>
    <t>Combustibles</t>
  </si>
  <si>
    <t>En línea</t>
  </si>
  <si>
    <t>22/06/2024</t>
  </si>
  <si>
    <t>14/06/2024</t>
  </si>
  <si>
    <t>07:25</t>
  </si>
  <si>
    <t>17/06/2024</t>
  </si>
  <si>
    <t>21/06/2024</t>
  </si>
  <si>
    <t>18/06/2024</t>
  </si>
  <si>
    <t>24/06/2024</t>
  </si>
  <si>
    <t>13/06/2024</t>
  </si>
  <si>
    <t>20/06/2024</t>
  </si>
  <si>
    <t>19/06/2024</t>
  </si>
  <si>
    <t>20:29</t>
  </si>
  <si>
    <t>25/06/2024</t>
  </si>
  <si>
    <t>19:00</t>
  </si>
  <si>
    <t>07:54</t>
  </si>
  <si>
    <t>09:27</t>
  </si>
  <si>
    <t>13:48</t>
  </si>
  <si>
    <t>10:58</t>
  </si>
  <si>
    <t>07:20</t>
  </si>
  <si>
    <t>08:27</t>
  </si>
  <si>
    <t>09:07</t>
  </si>
  <si>
    <t>06:07</t>
  </si>
  <si>
    <t>07:42</t>
  </si>
  <si>
    <t>12:30</t>
  </si>
  <si>
    <t>07:18</t>
  </si>
  <si>
    <t>16:11</t>
  </si>
  <si>
    <t>08:33</t>
  </si>
  <si>
    <t>18:04</t>
  </si>
  <si>
    <t>EDS CENTRO BOGOTA</t>
  </si>
  <si>
    <t>01458125</t>
  </si>
  <si>
    <t>OLM972</t>
  </si>
  <si>
    <t>0040006276</t>
  </si>
  <si>
    <t>SG ALCALDIA MAYOR OC 125415</t>
  </si>
  <si>
    <t>137232</t>
  </si>
  <si>
    <t>01456611</t>
  </si>
  <si>
    <t>OLO562</t>
  </si>
  <si>
    <t>125484</t>
  </si>
  <si>
    <t>02299330</t>
  </si>
  <si>
    <t>OLO563</t>
  </si>
  <si>
    <t>122281</t>
  </si>
  <si>
    <t>01460856</t>
  </si>
  <si>
    <t>125814</t>
  </si>
  <si>
    <t>02303306</t>
  </si>
  <si>
    <t>11:50</t>
  </si>
  <si>
    <t>OBH314</t>
  </si>
  <si>
    <t>319623</t>
  </si>
  <si>
    <t>02303770</t>
  </si>
  <si>
    <t>OBI768</t>
  </si>
  <si>
    <t>248848</t>
  </si>
  <si>
    <t>10:08</t>
  </si>
  <si>
    <t>08:03</t>
  </si>
  <si>
    <t>EDS JAVERIANA</t>
  </si>
  <si>
    <t>05:36</t>
  </si>
  <si>
    <t>01196743</t>
  </si>
  <si>
    <t>14:29</t>
  </si>
  <si>
    <t>OKZ959</t>
  </si>
  <si>
    <t>151200</t>
  </si>
  <si>
    <t>06:22</t>
  </si>
  <si>
    <t>09:09</t>
  </si>
  <si>
    <t>06:41</t>
  </si>
  <si>
    <t>17:33</t>
  </si>
  <si>
    <t>02295694</t>
  </si>
  <si>
    <t>OLM971</t>
  </si>
  <si>
    <t>153660</t>
  </si>
  <si>
    <t>02295716</t>
  </si>
  <si>
    <t>OBG442</t>
  </si>
  <si>
    <t>166140</t>
  </si>
  <si>
    <t>01459789</t>
  </si>
  <si>
    <t>153931</t>
  </si>
  <si>
    <t>01453755</t>
  </si>
  <si>
    <t>248513</t>
  </si>
  <si>
    <t>01457694</t>
  </si>
  <si>
    <t>319097</t>
  </si>
  <si>
    <t>01456229</t>
  </si>
  <si>
    <t>318760</t>
  </si>
  <si>
    <t>01200239</t>
  </si>
  <si>
    <t>151589</t>
  </si>
  <si>
    <t>09:46</t>
  </si>
  <si>
    <t>01452562</t>
  </si>
  <si>
    <t>OBI771</t>
  </si>
  <si>
    <t>321684</t>
  </si>
  <si>
    <t>02297614</t>
  </si>
  <si>
    <t>166333</t>
  </si>
  <si>
    <t>01459715</t>
  </si>
  <si>
    <t>OBI772</t>
  </si>
  <si>
    <t>263969</t>
  </si>
  <si>
    <t>01463630</t>
  </si>
  <si>
    <t>OBI770</t>
  </si>
  <si>
    <t>284536</t>
  </si>
  <si>
    <t>01457582</t>
  </si>
  <si>
    <t>OKZ914</t>
  </si>
  <si>
    <t>87944</t>
  </si>
  <si>
    <t>01460330</t>
  </si>
  <si>
    <t>OBH309</t>
  </si>
  <si>
    <t>237560</t>
  </si>
  <si>
    <t>01197402</t>
  </si>
  <si>
    <t>283572</t>
  </si>
  <si>
    <t>01453706</t>
  </si>
  <si>
    <t>136948</t>
  </si>
  <si>
    <t>02297463</t>
  </si>
  <si>
    <t>263664</t>
  </si>
  <si>
    <t>01451525</t>
  </si>
  <si>
    <t>318387</t>
  </si>
  <si>
    <t>01455780</t>
  </si>
  <si>
    <t>151421</t>
  </si>
  <si>
    <t>01462611</t>
  </si>
  <si>
    <t>88247</t>
  </si>
  <si>
    <t>01200522</t>
  </si>
  <si>
    <t>284099</t>
  </si>
  <si>
    <t>Precio Especial</t>
  </si>
  <si>
    <t>13 AL 25 DE JUNIO</t>
  </si>
  <si>
    <t>BOGOTA DISTRITO CAPITAL</t>
  </si>
  <si>
    <t>Total SG ALCALDIA MAYOR OC 125415</t>
  </si>
  <si>
    <t>CATEGORIA</t>
  </si>
  <si>
    <t>CIUDAD</t>
  </si>
  <si>
    <t>KEY</t>
  </si>
  <si>
    <t>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</si>
</sst>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3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sz val="13.5"/>
      <color rgb="FF00008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7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0" fontId="32" fillId="0" borderId="19" xfId="0" pivotButton="1" applyFont="1" applyBorder="1"/>
    <xf numFmtId="0" fontId="32" fillId="0" borderId="19" xfId="0" applyFont="1" applyBorder="1"/>
    <xf numFmtId="0" fontId="34" fillId="25" borderId="26" xfId="0" applyFont="1" applyFill="1" applyBorder="1"/>
    <xf numFmtId="0" fontId="34" fillId="25" borderId="13" xfId="0" applyFont="1" applyFill="1" applyBorder="1"/>
    <xf numFmtId="0" fontId="35" fillId="0" borderId="21" xfId="0" applyFont="1" applyBorder="1"/>
    <xf numFmtId="0" fontId="35" fillId="0" borderId="15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21" xfId="0" applyFont="1" applyBorder="1"/>
    <xf numFmtId="0" fontId="32" fillId="0" borderId="12" xfId="0" applyFont="1" applyBorder="1"/>
    <xf numFmtId="165" fontId="32" fillId="0" borderId="26" xfId="0" applyNumberFormat="1" applyFont="1" applyBorder="1" applyAlignment="1">
      <alignment horizontal="center"/>
    </xf>
    <xf numFmtId="164" fontId="32" fillId="0" borderId="15" xfId="0" applyNumberFormat="1" applyFont="1" applyBorder="1" applyAlignment="1">
      <alignment horizontal="center"/>
    </xf>
    <xf numFmtId="165" fontId="32" fillId="0" borderId="12" xfId="0" applyNumberFormat="1" applyFont="1" applyBorder="1" applyAlignment="1">
      <alignment horizontal="center"/>
    </xf>
    <xf numFmtId="165" fontId="32" fillId="0" borderId="23" xfId="0" applyNumberFormat="1" applyFont="1" applyBorder="1" applyAlignment="1">
      <alignment horizontal="center"/>
    </xf>
    <xf numFmtId="164" fontId="32" fillId="0" borderId="23" xfId="0" applyNumberFormat="1" applyFont="1" applyBorder="1" applyAlignment="1">
      <alignment horizontal="center"/>
    </xf>
    <xf numFmtId="0" fontId="34" fillId="25" borderId="16" xfId="0" applyFont="1" applyFill="1" applyBorder="1"/>
    <xf numFmtId="0" fontId="34" fillId="25" borderId="17" xfId="0" applyFont="1" applyFill="1" applyBorder="1"/>
    <xf numFmtId="165" fontId="34" fillId="25" borderId="27" xfId="0" applyNumberFormat="1" applyFont="1" applyFill="1" applyBorder="1" applyAlignment="1">
      <alignment horizontal="center"/>
    </xf>
    <xf numFmtId="164" fontId="34" fillId="25" borderId="18" xfId="0" applyNumberFormat="1" applyFont="1" applyFill="1" applyBorder="1" applyAlignment="1">
      <alignment horizontal="center"/>
    </xf>
    <xf numFmtId="165" fontId="34" fillId="25" borderId="16" xfId="0" applyNumberFormat="1" applyFont="1" applyFill="1" applyBorder="1" applyAlignment="1">
      <alignment horizontal="center"/>
    </xf>
    <xf numFmtId="165" fontId="34" fillId="25" borderId="24" xfId="0" applyNumberFormat="1" applyFont="1" applyFill="1" applyBorder="1" applyAlignment="1">
      <alignment horizontal="center"/>
    </xf>
    <xf numFmtId="164" fontId="34" fillId="25" borderId="24" xfId="0" applyNumberFormat="1" applyFont="1" applyFill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5" fillId="0" borderId="15" xfId="0" applyFont="1" applyBorder="1"/>
    <xf numFmtId="0" fontId="32" fillId="0" borderId="29" xfId="0" applyFont="1" applyBorder="1"/>
    <xf numFmtId="0" fontId="32" fillId="0" borderId="28" xfId="0" applyFont="1" applyBorder="1"/>
    <xf numFmtId="165" fontId="32" fillId="0" borderId="25" xfId="0" applyNumberFormat="1" applyFont="1" applyBorder="1" applyAlignment="1">
      <alignment horizontal="center"/>
    </xf>
    <xf numFmtId="164" fontId="32" fillId="0" borderId="0" xfId="0" applyNumberFormat="1" applyFont="1" applyAlignment="1">
      <alignment horizontal="center"/>
    </xf>
    <xf numFmtId="165" fontId="32" fillId="0" borderId="28" xfId="0" applyNumberFormat="1" applyFont="1" applyBorder="1" applyAlignment="1">
      <alignment horizontal="center"/>
    </xf>
    <xf numFmtId="165" fontId="32" fillId="0" borderId="22" xfId="0" applyNumberFormat="1" applyFont="1" applyBorder="1" applyAlignment="1">
      <alignment horizontal="center"/>
    </xf>
    <xf numFmtId="164" fontId="32" fillId="0" borderId="22" xfId="0" applyNumberFormat="1" applyFont="1" applyBorder="1" applyAlignment="1">
      <alignment horizontal="center"/>
    </xf>
    <xf numFmtId="0" fontId="34" fillId="25" borderId="23" xfId="0" applyFont="1" applyFill="1" applyBorder="1" applyAlignment="1">
      <alignment horizontal="center" vertical="center"/>
    </xf>
    <xf numFmtId="0" fontId="32" fillId="0" borderId="14" xfId="0" applyFont="1" applyBorder="1"/>
    <xf numFmtId="0" fontId="35" fillId="27" borderId="20" xfId="0" applyFont="1" applyFill="1" applyBorder="1"/>
    <xf numFmtId="165" fontId="35" fillId="27" borderId="25" xfId="0" applyNumberFormat="1" applyFont="1" applyFill="1" applyBorder="1" applyAlignment="1">
      <alignment horizontal="center"/>
    </xf>
    <xf numFmtId="165" fontId="35" fillId="27" borderId="22" xfId="0" applyNumberFormat="1" applyFont="1" applyFill="1" applyBorder="1" applyAlignment="1">
      <alignment horizontal="center"/>
    </xf>
    <xf numFmtId="164" fontId="35" fillId="27" borderId="22" xfId="0" applyNumberFormat="1" applyFont="1" applyFill="1" applyBorder="1" applyAlignment="1">
      <alignment horizontal="center"/>
    </xf>
    <xf numFmtId="4" fontId="28" fillId="24" borderId="0" xfId="0" applyNumberFormat="1" applyFont="1" applyFill="1" applyProtection="1">
      <protection locked="0"/>
    </xf>
    <xf numFmtId="0" fontId="38" fillId="0" borderId="0" xfId="0" applyFont="1" applyAlignment="1">
      <alignment vertical="center" wrapText="1"/>
    </xf>
    <xf numFmtId="0" fontId="32" fillId="0" borderId="0" xfId="0" applyFont="1" applyBorder="1"/>
    <xf numFmtId="0" fontId="35" fillId="27" borderId="0" xfId="0" applyFont="1" applyFill="1" applyBorder="1"/>
    <xf numFmtId="164" fontId="35" fillId="27" borderId="0" xfId="0" applyNumberFormat="1" applyFont="1" applyFill="1" applyBorder="1" applyAlignment="1">
      <alignment horizontal="center"/>
    </xf>
    <xf numFmtId="165" fontId="35" fillId="27" borderId="0" xfId="0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67">
    <dxf>
      <alignment horizontal="center" readingOrder="0"/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</font>
    </dxf>
    <dxf>
      <font>
        <name val="Calibri"/>
        <scheme val="none"/>
      </font>
    </dxf>
    <dxf>
      <numFmt numFmtId="164" formatCode="_ &quot;$&quot;\ * #,##0.00_ ;_ &quot;$&quot;\ * \-#,##0.00_ ;_ &quot;$&quot;\ * &quot;-&quot;??_ ;_ @_ "/>
    </dxf>
    <dxf>
      <numFmt numFmtId="165" formatCode="#,##0.00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alignment vertical="center"/>
    </dxf>
    <dxf>
      <alignment vertical="center"/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 xr9:uid="{9DF50E34-0A00-4A7A-92C5-E20B68AB3769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294041</xdr:colOff>
      <xdr:row>0</xdr:row>
      <xdr:rowOff>199018</xdr:rowOff>
    </xdr:from>
    <xdr:to>
      <xdr:col>0</xdr:col>
      <xdr:colOff>1579804</xdr:colOff>
      <xdr:row>2</xdr:row>
      <xdr:rowOff>116542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294041" y="199018"/>
          <a:ext cx="1285763" cy="80503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na Julieth Parra Avendaño" refreshedDate="45473.418409837963" createdVersion="8" refreshedVersion="8" minRefreshableVersion="3" recordCount="27" xr:uid="{D91A1D72-2126-43F6-A0E1-44F65D9D0E8E}">
  <cacheSource type="worksheet">
    <worksheetSource ref="A1:AB28" sheet="Datos"/>
  </cacheSource>
  <cacheFields count="28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BOMBEROS OC 124050" u="1"/>
        <s v="OC 125139 ADMINISTRATIVOS-SEC DIST SEG" u="1"/>
        <s v="OC 127680 FDL USME" u="1"/>
        <s v="OC 124276 OPERATIVOS - SSCJ" u="1"/>
        <s v="OC 27233 FDL SUMAPAZ" u="1"/>
        <s v="OC 125245 SDM-ADMINISTRATIVOS" u="1"/>
        <s v="OC 125715 FDL FONTIBON" u="1"/>
        <s v="FDL BARRIOS UNIDOS OC 112436" u="1"/>
        <s v="PERSONERIA BTA OC 125366" u="1"/>
        <s v="OC 127647 SEC DIST PLANEACION" u="1"/>
        <s v="FDL USAQUEN OC 106585" u="1"/>
        <s v="SEC DIST GOBIERNO OC 124873" u="1"/>
        <s v="FDL DE SANTAFE OC 126930" u="1"/>
        <s v="OC 109625 FDL CIUDAD BOLIVAR" u="1"/>
        <s v="OC 125538 FDL BOSA" u="1"/>
        <s v="SEC DE EDU OC 129184" u="1"/>
        <s v="FDL Engativa calle 71 73 A 44 - OC 127635" u="1"/>
        <s v="SD MUJER OC 121208" u="1"/>
      </sharedItems>
    </cacheField>
    <cacheField name="CATEGORIA" numFmtId="0">
      <sharedItems/>
    </cacheField>
    <cacheField name="CIUDAD" numFmtId="0">
      <sharedItems/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47086.9" maxValue="195069.98"/>
    </cacheField>
    <cacheField name="Volumen" numFmtId="0">
      <sharedItems containsSemiMixedTypes="0" containsString="0" containsNumber="1" minValue="4.91" maxValue="16.638999999999999"/>
    </cacheField>
    <cacheField name="KEY" numFmtId="0">
      <sharedItems/>
    </cacheField>
    <cacheField name="Precio Especial" numFmtId="42">
      <sharedItems containsSemiMixedTypes="0" containsString="0" containsNumber="1" minValue="9508.83" maxValue="15989.12"/>
    </cacheField>
    <cacheField name="Valor Factura" numFmtId="42">
      <sharedItems containsSemiMixedTypes="0" containsString="0" containsNumber="1" minValue="46688.355300000003" maxValue="205332.27904000002"/>
    </cacheField>
    <cacheField name="Kilometraje" numFmtId="0">
      <sharedItems/>
    </cacheField>
    <cacheField name="Estación de Servicio" numFmtId="0">
      <sharedItems count="48">
        <s v="EDS CENTRO BOGOTA"/>
        <s v="EDS JAVERIANA"/>
        <s v="EDS PORTAL DE ALAMOS" u="1"/>
        <s v="EDS BUENOS AIRES" u="1"/>
        <s v="EDS INCOCENTRO" u="1"/>
        <s v="EDS AVENIDA BOYACA SUR" u="1"/>
        <s v="EDS COLON" u="1"/>
        <s v="EDS LA JUANA" u="1"/>
        <s v="EDS FONTIBON" u="1"/>
        <s v="EDS CRUZ ROJA" u="1"/>
        <s v="EDS PALMAS" u="1"/>
        <s v="EDS CALLE 127 (PLAZA 127)" u="1"/>
        <s v="EDS COMPOSTELA" u="1"/>
        <s v="EDS REAL TRANSPORTADORA" u="1"/>
        <s v="EDS AMERICAS BOGOTA" u="1"/>
        <s v="EDS TERPEL SAN ANDRES" u="1"/>
        <s v="EDS CONTADOR" u="1"/>
        <s v="EDS PASEO LA 15" u="1"/>
        <s v="EDS TERPEL PONTEVEDRA" u="1"/>
        <s v="EDS LOS ABUELOS" u="1"/>
        <s v="EDS CARRERA 10" u="1"/>
        <s v="EDS PALOQUEMAO" u="1"/>
        <s v="EDS TERPEL LA MARIANA" u="1"/>
        <s v="EDS EL TRIANGULO BOGOTA -OT" u="1"/>
        <s v="EDS LAS VEGAS" u="1"/>
        <s v="EDS LA CONEJERA" u="1"/>
        <s v="EDS VILLA ALSACIA" u="1"/>
        <s v="EDS LA ESTRELLITA" u="1"/>
        <s v="EDS BETANIA" u="1"/>
        <s v="EDS LA 49" u="1"/>
        <s v="EDS TRINIDAD" u="1"/>
        <s v="EDS JUAN MARTIN" u="1"/>
        <s v="EDS TERPEL CARRERA" u="1"/>
        <s v="EDS EL GANADERO" u="1"/>
        <s v="EDS ENGATIVA" u="1"/>
        <s v="EDS ALTAMIRA" u="1"/>
        <s v="EDS AVDA BOYACA" u="1"/>
        <s v="EDS ROOSVELT" u="1"/>
        <s v="EDS EL DORADO OPAIN" u="1"/>
        <s v="EDS MATATIGRES" u="1"/>
        <s v="EDS TERPEL LA BOGOTANA" u="1"/>
        <s v="EDS PRIMERA DE MAYO" u="1"/>
        <s v="EDS CALLE 80" u="1"/>
        <s v="EDS SANTANDER" u="1"/>
        <s v="EDS UNION ROMA" u="1"/>
        <s v="EDS TERPEL AVENIDA 28" u="1"/>
        <s v="EDS CALLE 13" u="1"/>
        <s v="EDS PRADERA AV 68" u="1"/>
      </sharedItems>
    </cacheField>
    <cacheField name="Corte" numFmtId="0">
      <sharedItems count="1">
        <s v="13 AL 25 DE JUNIO"/>
      </sharedItems>
    </cacheField>
    <cacheField name="Factura" numFmtId="0">
      <sharedItems containsSemiMixedTypes="0" containsString="0" containsNumber="1" containsInteger="1" minValue="9019327619" maxValue="9019327687" count="19">
        <n v="9019327687"/>
        <n v="9019327619" u="1"/>
        <n v="9019327657" u="1"/>
        <n v="9019327676" u="1"/>
        <n v="9019327650" u="1"/>
        <n v="9019327678" u="1"/>
        <n v="9019327662" u="1"/>
        <n v="9019327670" u="1"/>
        <n v="9019327621" u="1"/>
        <n v="9019327679" u="1"/>
        <n v="9019327673" u="1"/>
        <n v="9019327636" u="1"/>
        <n v="9019327685" u="1"/>
        <n v="9019327623" u="1"/>
        <n v="9019327643" u="1"/>
        <n v="9019327666" u="1"/>
        <n v="9019327683" u="1"/>
        <n v="9019327627" u="1"/>
        <n v="9019327682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280" maxValue="1532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01458125"/>
    <s v="19/06/2024"/>
    <s v="16:11"/>
    <s v="OLM972"/>
    <x v="0"/>
    <s v="A"/>
    <s v="Bogotá"/>
    <x v="0"/>
    <n v="98271.54"/>
    <n v="10.301"/>
    <s v="100080091039465"/>
    <n v="9508.83"/>
    <n v="97950.457829999999"/>
    <s v="137232"/>
    <x v="0"/>
    <x v="0"/>
    <x v="0"/>
    <n v="465"/>
    <n v="10008009"/>
    <s v="SABANA"/>
    <n v="1039"/>
    <s v="Combustibles"/>
    <m/>
    <s v="0040006276"/>
    <n v="9540"/>
    <m/>
    <s v="En línea"/>
    <m/>
  </r>
  <r>
    <s v="01456611"/>
    <s v="18/06/2024"/>
    <s v="07:18"/>
    <s v="OLO562"/>
    <x v="0"/>
    <s v="A"/>
    <s v="Bogotá"/>
    <x v="1"/>
    <n v="121916.56"/>
    <n v="7.9580000000000002"/>
    <s v="100080091039465"/>
    <n v="15989.12"/>
    <n v="127241.41696"/>
    <s v="125484"/>
    <x v="0"/>
    <x v="0"/>
    <x v="0"/>
    <n v="465"/>
    <n v="10008009"/>
    <s v="SABANA"/>
    <n v="1039"/>
    <s v="Combustibles"/>
    <m/>
    <s v="0040006276"/>
    <n v="15320"/>
    <m/>
    <s v="En línea"/>
    <m/>
  </r>
  <r>
    <s v="02299330"/>
    <s v="19/06/2024"/>
    <s v="13:48"/>
    <s v="OLO563"/>
    <x v="0"/>
    <s v="A"/>
    <s v="Bogotá"/>
    <x v="1"/>
    <n v="169286"/>
    <n v="11.05"/>
    <s v="100080091039465"/>
    <n v="15989.12"/>
    <n v="176679.77600000001"/>
    <s v="122281"/>
    <x v="0"/>
    <x v="0"/>
    <x v="0"/>
    <n v="465"/>
    <n v="10008009"/>
    <s v="SABANA"/>
    <n v="1039"/>
    <s v="Combustibles"/>
    <m/>
    <s v="0040006276"/>
    <n v="15320"/>
    <m/>
    <s v="En línea"/>
    <m/>
  </r>
  <r>
    <s v="01460856"/>
    <s v="22/06/2024"/>
    <s v="07:20"/>
    <s v="OLO562"/>
    <x v="0"/>
    <s v="A"/>
    <s v="Bogotá"/>
    <x v="1"/>
    <n v="103535.03999999999"/>
    <n v="6.8159999999999998"/>
    <s v="100080091039465"/>
    <n v="15989.12"/>
    <n v="108981.84192000001"/>
    <s v="125814"/>
    <x v="0"/>
    <x v="0"/>
    <x v="0"/>
    <n v="465"/>
    <n v="10008009"/>
    <s v="SABANA"/>
    <n v="1039"/>
    <s v="Combustibles"/>
    <m/>
    <s v="0040006276"/>
    <n v="15190"/>
    <m/>
    <s v="En línea"/>
    <m/>
  </r>
  <r>
    <s v="02303306"/>
    <s v="25/06/2024"/>
    <s v="11:50"/>
    <s v="OBH314"/>
    <x v="0"/>
    <s v="A"/>
    <s v="Bogotá"/>
    <x v="1"/>
    <n v="195069.98"/>
    <n v="12.842000000000001"/>
    <s v="100080091039465"/>
    <n v="15989.12"/>
    <n v="205332.27904000002"/>
    <s v="319623"/>
    <x v="0"/>
    <x v="0"/>
    <x v="0"/>
    <n v="465"/>
    <n v="10008009"/>
    <s v="SABANA"/>
    <n v="1039"/>
    <s v="Combustibles"/>
    <m/>
    <s v="0040006276"/>
    <n v="15190"/>
    <m/>
    <s v="En línea"/>
    <m/>
  </r>
  <r>
    <s v="02303770"/>
    <s v="25/06/2024"/>
    <s v="19:00"/>
    <s v="OBI768"/>
    <x v="0"/>
    <s v="A"/>
    <s v="Bogotá"/>
    <x v="1"/>
    <n v="147768.32000000001"/>
    <n v="9.7279999999999998"/>
    <s v="100080091039465"/>
    <n v="15989.12"/>
    <n v="155542.15935999999"/>
    <s v="248848"/>
    <x v="0"/>
    <x v="0"/>
    <x v="0"/>
    <n v="465"/>
    <n v="10008009"/>
    <s v="SABANA"/>
    <n v="1039"/>
    <s v="Combustibles"/>
    <m/>
    <s v="0040006276"/>
    <n v="15190"/>
    <m/>
    <s v="En línea"/>
    <m/>
  </r>
  <r>
    <s v="01196743"/>
    <s v="14/06/2024"/>
    <s v="14:29"/>
    <s v="OKZ959"/>
    <x v="0"/>
    <s v="A"/>
    <s v="Bogotá"/>
    <x v="1"/>
    <n v="128989.5"/>
    <n v="8.4749999999999996"/>
    <s v="100080091069465"/>
    <n v="15989.12"/>
    <n v="135507.79199999999"/>
    <s v="151200"/>
    <x v="1"/>
    <x v="0"/>
    <x v="0"/>
    <n v="465"/>
    <n v="10008009"/>
    <s v="SABANA"/>
    <n v="1069"/>
    <s v="Combustibles"/>
    <m/>
    <s v="0040006276"/>
    <n v="15220"/>
    <m/>
    <s v="En línea"/>
    <m/>
  </r>
  <r>
    <s v="02295694"/>
    <s v="14/06/2024"/>
    <s v="09:07"/>
    <s v="OLM971"/>
    <x v="0"/>
    <s v="A"/>
    <s v="Bogotá"/>
    <x v="0"/>
    <n v="106717.52"/>
    <n v="11.128"/>
    <s v="100080091039465"/>
    <n v="9508.83"/>
    <n v="105814.26024"/>
    <s v="153660"/>
    <x v="0"/>
    <x v="0"/>
    <x v="0"/>
    <n v="465"/>
    <n v="10008009"/>
    <s v="SABANA"/>
    <n v="1039"/>
    <s v="Combustibles"/>
    <m/>
    <s v="0040006276"/>
    <n v="9590"/>
    <m/>
    <s v="En línea"/>
    <m/>
  </r>
  <r>
    <s v="02295716"/>
    <s v="14/06/2024"/>
    <s v="09:27"/>
    <s v="OBG442"/>
    <x v="0"/>
    <s v="A"/>
    <s v="Bogotá"/>
    <x v="0"/>
    <n v="47086.9"/>
    <n v="4.91"/>
    <s v="100080091039465"/>
    <n v="9508.83"/>
    <n v="46688.355300000003"/>
    <s v="166140"/>
    <x v="0"/>
    <x v="0"/>
    <x v="0"/>
    <n v="465"/>
    <n v="10008009"/>
    <s v="SABANA"/>
    <n v="1039"/>
    <s v="Combustibles"/>
    <m/>
    <s v="0040006276"/>
    <n v="9590"/>
    <m/>
    <s v="En línea"/>
    <m/>
  </r>
  <r>
    <s v="01459789"/>
    <s v="21/06/2024"/>
    <s v="08:03"/>
    <s v="OLM971"/>
    <x v="0"/>
    <s v="A"/>
    <s v="Bogotá"/>
    <x v="0"/>
    <n v="95781.6"/>
    <n v="10.039999999999999"/>
    <s v="100080091039465"/>
    <n v="9508.83"/>
    <n v="95468.653199999986"/>
    <s v="153931"/>
    <x v="0"/>
    <x v="0"/>
    <x v="0"/>
    <n v="465"/>
    <n v="10008009"/>
    <s v="SABANA"/>
    <n v="1039"/>
    <s v="Combustibles"/>
    <m/>
    <s v="0040006276"/>
    <n v="9540"/>
    <m/>
    <s v="En línea"/>
    <m/>
  </r>
  <r>
    <s v="01453755"/>
    <s v="15/06/2024"/>
    <s v="07:42"/>
    <s v="OBI768"/>
    <x v="0"/>
    <s v="A"/>
    <s v="Bogotá"/>
    <x v="1"/>
    <n v="158408.79999999999"/>
    <n v="10.34"/>
    <s v="100080091039465"/>
    <n v="15989.12"/>
    <n v="165327.50080000001"/>
    <s v="248513"/>
    <x v="0"/>
    <x v="0"/>
    <x v="0"/>
    <n v="465"/>
    <n v="10008009"/>
    <s v="SABANA"/>
    <n v="1039"/>
    <s v="Combustibles"/>
    <m/>
    <s v="0040006276"/>
    <n v="15320"/>
    <m/>
    <s v="En línea"/>
    <m/>
  </r>
  <r>
    <s v="01457694"/>
    <s v="19/06/2024"/>
    <s v="07:54"/>
    <s v="OBH314"/>
    <x v="0"/>
    <s v="A"/>
    <s v="Bogotá"/>
    <x v="1"/>
    <n v="165486.64000000001"/>
    <n v="10.802"/>
    <s v="100080091039465"/>
    <n v="15989.12"/>
    <n v="172714.47424000001"/>
    <s v="319097"/>
    <x v="0"/>
    <x v="0"/>
    <x v="0"/>
    <n v="465"/>
    <n v="10008009"/>
    <s v="SABANA"/>
    <n v="1039"/>
    <s v="Combustibles"/>
    <m/>
    <s v="0040006276"/>
    <n v="15320"/>
    <m/>
    <s v="En línea"/>
    <m/>
  </r>
  <r>
    <s v="01456229"/>
    <s v="17/06/2024"/>
    <s v="18:04"/>
    <s v="OBH314"/>
    <x v="0"/>
    <s v="A"/>
    <s v="Bogotá"/>
    <x v="1"/>
    <n v="194211.64"/>
    <n v="12.677"/>
    <s v="100080091039465"/>
    <n v="15989.12"/>
    <n v="202694.07424000002"/>
    <s v="318760"/>
    <x v="0"/>
    <x v="0"/>
    <x v="0"/>
    <n v="465"/>
    <n v="10008009"/>
    <s v="SABANA"/>
    <n v="1039"/>
    <s v="Combustibles"/>
    <m/>
    <s v="0040006276"/>
    <n v="15320"/>
    <m/>
    <s v="En línea"/>
    <m/>
  </r>
  <r>
    <s v="01200239"/>
    <s v="19/06/2024"/>
    <s v="20:29"/>
    <s v="OKZ959"/>
    <x v="0"/>
    <s v="A"/>
    <s v="Bogotá"/>
    <x v="1"/>
    <n v="105642.02"/>
    <n v="6.9409999999999998"/>
    <s v="100080091069465"/>
    <n v="15989.12"/>
    <n v="110980.48192000001"/>
    <s v="151589"/>
    <x v="1"/>
    <x v="0"/>
    <x v="0"/>
    <n v="465"/>
    <n v="10008009"/>
    <s v="SABANA"/>
    <n v="1069"/>
    <s v="Combustibles"/>
    <m/>
    <s v="0040006276"/>
    <n v="15220"/>
    <m/>
    <s v="En línea"/>
    <m/>
  </r>
  <r>
    <s v="01452562"/>
    <s v="14/06/2024"/>
    <s v="06:07"/>
    <s v="OBI771"/>
    <x v="0"/>
    <s v="A"/>
    <s v="Bogotá"/>
    <x v="0"/>
    <n v="91958.51"/>
    <n v="9.5890000000000004"/>
    <s v="100080091039465"/>
    <n v="9508.83"/>
    <n v="91180.170870000002"/>
    <s v="321684"/>
    <x v="0"/>
    <x v="0"/>
    <x v="0"/>
    <n v="465"/>
    <n v="10008009"/>
    <s v="SABANA"/>
    <n v="1039"/>
    <s v="Combustibles"/>
    <m/>
    <s v="0040006276"/>
    <n v="9590"/>
    <m/>
    <s v="En línea"/>
    <m/>
  </r>
  <r>
    <s v="02297614"/>
    <s v="17/06/2024"/>
    <s v="10:58"/>
    <s v="OBG442"/>
    <x v="0"/>
    <s v="A"/>
    <s v="Bogotá"/>
    <x v="0"/>
    <n v="101753.64"/>
    <n v="10.666"/>
    <s v="100080091039465"/>
    <n v="9508.83"/>
    <n v="101421.18078000001"/>
    <s v="166333"/>
    <x v="0"/>
    <x v="0"/>
    <x v="0"/>
    <n v="465"/>
    <n v="10008009"/>
    <s v="SABANA"/>
    <n v="1039"/>
    <s v="Combustibles"/>
    <m/>
    <s v="0040006276"/>
    <n v="9540"/>
    <m/>
    <s v="En línea"/>
    <m/>
  </r>
  <r>
    <s v="01459715"/>
    <s v="21/06/2024"/>
    <s v="06:41"/>
    <s v="OBI772"/>
    <x v="0"/>
    <s v="A"/>
    <s v="Bogotá"/>
    <x v="0"/>
    <n v="98004.42"/>
    <n v="10.273"/>
    <s v="100080091039465"/>
    <n v="9508.83"/>
    <n v="97684.210590000002"/>
    <s v="263969"/>
    <x v="0"/>
    <x v="0"/>
    <x v="0"/>
    <n v="465"/>
    <n v="10008009"/>
    <s v="SABANA"/>
    <n v="1039"/>
    <s v="Combustibles"/>
    <m/>
    <s v="0040006276"/>
    <n v="9540"/>
    <m/>
    <s v="En línea"/>
    <m/>
  </r>
  <r>
    <s v="01463630"/>
    <s v="25/06/2024"/>
    <s v="09:46"/>
    <s v="OBI770"/>
    <x v="0"/>
    <s v="A"/>
    <s v="Bogotá"/>
    <x v="0"/>
    <n v="117513.72"/>
    <n v="12.318"/>
    <s v="100080091039465"/>
    <n v="9508.83"/>
    <n v="117129.76793999999"/>
    <s v="284536"/>
    <x v="0"/>
    <x v="0"/>
    <x v="0"/>
    <n v="465"/>
    <n v="10008009"/>
    <s v="SABANA"/>
    <n v="1039"/>
    <s v="Combustibles"/>
    <m/>
    <s v="0040006276"/>
    <n v="9540"/>
    <m/>
    <s v="En línea"/>
    <m/>
  </r>
  <r>
    <s v="01457582"/>
    <s v="19/06/2024"/>
    <s v="05:36"/>
    <s v="OKZ914"/>
    <x v="0"/>
    <s v="A"/>
    <s v="Bogotá"/>
    <x v="1"/>
    <n v="156509.12"/>
    <n v="10.215999999999999"/>
    <s v="100080091039465"/>
    <n v="15989.12"/>
    <n v="163344.84992000001"/>
    <s v="87944"/>
    <x v="0"/>
    <x v="0"/>
    <x v="0"/>
    <n v="465"/>
    <n v="10008009"/>
    <s v="SABANA"/>
    <n v="1039"/>
    <s v="Combustibles"/>
    <m/>
    <s v="0040006276"/>
    <n v="15320"/>
    <m/>
    <s v="En línea"/>
    <m/>
  </r>
  <r>
    <s v="01460330"/>
    <s v="21/06/2024"/>
    <s v="17:33"/>
    <s v="OBH309"/>
    <x v="0"/>
    <s v="A"/>
    <s v="Bogotá"/>
    <x v="1"/>
    <n v="143012.20000000001"/>
    <n v="9.3350000000000009"/>
    <s v="100080091039465"/>
    <n v="15989.12"/>
    <n v="149258.43520000001"/>
    <s v="237560"/>
    <x v="0"/>
    <x v="0"/>
    <x v="0"/>
    <n v="465"/>
    <n v="10008009"/>
    <s v="SABANA"/>
    <n v="1039"/>
    <s v="Combustibles"/>
    <m/>
    <s v="0040006276"/>
    <n v="15320"/>
    <m/>
    <s v="En línea"/>
    <m/>
  </r>
  <r>
    <s v="01197402"/>
    <s v="15/06/2024"/>
    <s v="12:30"/>
    <s v="OBI770"/>
    <x v="0"/>
    <s v="A"/>
    <s v="Bogotá"/>
    <x v="0"/>
    <n v="115721.60000000001"/>
    <n v="12.47"/>
    <s v="100080091069465"/>
    <n v="9508.83"/>
    <n v="118575.11010000001"/>
    <s v="283572"/>
    <x v="1"/>
    <x v="0"/>
    <x v="0"/>
    <n v="465"/>
    <n v="10008009"/>
    <s v="SABANA"/>
    <n v="1069"/>
    <s v="Combustibles"/>
    <m/>
    <s v="0040006276"/>
    <n v="9280"/>
    <m/>
    <s v="En línea"/>
    <m/>
  </r>
  <r>
    <s v="01453706"/>
    <s v="15/06/2024"/>
    <s v="06:22"/>
    <s v="OLM972"/>
    <x v="0"/>
    <s v="A"/>
    <s v="Bogotá"/>
    <x v="0"/>
    <n v="158736.06"/>
    <n v="16.638999999999999"/>
    <s v="100080091039465"/>
    <n v="9508.83"/>
    <n v="158217.42236999999"/>
    <s v="136948"/>
    <x v="0"/>
    <x v="0"/>
    <x v="0"/>
    <n v="465"/>
    <n v="10008009"/>
    <s v="SABANA"/>
    <n v="1039"/>
    <s v="Combustibles"/>
    <m/>
    <s v="0040006276"/>
    <n v="9540"/>
    <m/>
    <s v="En línea"/>
    <m/>
  </r>
  <r>
    <s v="02297463"/>
    <s v="17/06/2024"/>
    <s v="08:27"/>
    <s v="OBI772"/>
    <x v="0"/>
    <s v="A"/>
    <s v="Bogotá"/>
    <x v="0"/>
    <n v="93119.94"/>
    <n v="9.7609999999999992"/>
    <s v="100080091039465"/>
    <n v="9508.83"/>
    <n v="92815.689629999993"/>
    <s v="263664"/>
    <x v="0"/>
    <x v="0"/>
    <x v="0"/>
    <n v="465"/>
    <n v="10008009"/>
    <s v="SABANA"/>
    <n v="1039"/>
    <s v="Combustibles"/>
    <m/>
    <s v="0040006276"/>
    <n v="9540"/>
    <m/>
    <s v="En línea"/>
    <m/>
  </r>
  <r>
    <s v="01451525"/>
    <s v="13/06/2024"/>
    <s v="07:25"/>
    <s v="OBH314"/>
    <x v="0"/>
    <s v="A"/>
    <s v="Bogotá"/>
    <x v="1"/>
    <n v="166329.24"/>
    <n v="10.856999999999999"/>
    <s v="100080091039465"/>
    <n v="15989.12"/>
    <n v="173593.87583999999"/>
    <s v="318387"/>
    <x v="0"/>
    <x v="0"/>
    <x v="0"/>
    <n v="465"/>
    <n v="10008009"/>
    <s v="SABANA"/>
    <n v="1039"/>
    <s v="Combustibles"/>
    <m/>
    <s v="0040006276"/>
    <n v="15320"/>
    <m/>
    <s v="En línea"/>
    <m/>
  </r>
  <r>
    <s v="01455780"/>
    <s v="17/06/2024"/>
    <s v="10:08"/>
    <s v="OKZ959"/>
    <x v="0"/>
    <s v="A"/>
    <s v="Bogotá"/>
    <x v="1"/>
    <n v="127646.24"/>
    <n v="8.3320000000000007"/>
    <s v="100080091039465"/>
    <n v="15989.12"/>
    <n v="133221.34784000003"/>
    <s v="151421"/>
    <x v="0"/>
    <x v="0"/>
    <x v="0"/>
    <n v="465"/>
    <n v="10008009"/>
    <s v="SABANA"/>
    <n v="1039"/>
    <s v="Combustibles"/>
    <m/>
    <s v="0040006276"/>
    <n v="15320"/>
    <m/>
    <s v="En línea"/>
    <m/>
  </r>
  <r>
    <s v="01462611"/>
    <s v="24/06/2024"/>
    <s v="08:33"/>
    <s v="OKZ914"/>
    <x v="0"/>
    <s v="A"/>
    <s v="Bogotá"/>
    <x v="1"/>
    <n v="138092.29"/>
    <n v="9.0909999999999993"/>
    <s v="100080091039465"/>
    <n v="15989.12"/>
    <n v="145357.08992"/>
    <s v="88247"/>
    <x v="0"/>
    <x v="0"/>
    <x v="0"/>
    <n v="465"/>
    <n v="10008009"/>
    <s v="SABANA"/>
    <n v="1039"/>
    <s v="Combustibles"/>
    <m/>
    <s v="0040006276"/>
    <n v="15190"/>
    <m/>
    <s v="En línea"/>
    <m/>
  </r>
  <r>
    <s v="01200522"/>
    <s v="20/06/2024"/>
    <s v="09:09"/>
    <s v="OBI770"/>
    <x v="0"/>
    <s v="A"/>
    <s v="Bogotá"/>
    <x v="0"/>
    <n v="134318.72"/>
    <n v="14.474"/>
    <s v="100080091069465"/>
    <n v="9508.83"/>
    <n v="137630.80541999999"/>
    <s v="284099"/>
    <x v="1"/>
    <x v="0"/>
    <x v="0"/>
    <n v="465"/>
    <n v="10008009"/>
    <s v="SABANA"/>
    <n v="1069"/>
    <s v="Combustibles"/>
    <m/>
    <s v="0040006276"/>
    <n v="9280"/>
    <m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968355-BAB0-4929-A621-8DC723477369}" name="Tabla" cacheId="54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0:I16" firstHeaderRow="1" firstDataRow="3" firstDataCol="3" rowPageCount="1" colPageCount="1"/>
  <pivotFields count="28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1"/>
        <item m="1" x="8"/>
        <item m="1" x="13"/>
        <item m="1" x="17"/>
        <item m="1" x="11"/>
        <item m="1" x="14"/>
        <item m="1" x="4"/>
        <item m="1" x="2"/>
        <item m="1" x="6"/>
        <item m="1" x="15"/>
        <item m="1" x="7"/>
        <item m="1" x="10"/>
        <item m="1" x="3"/>
        <item m="1" x="5"/>
        <item m="1" x="9"/>
        <item m="1" x="16"/>
        <item m="1" x="12"/>
        <item x="0"/>
        <item m="1" x="18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axis="axisRow" compact="0" outline="0" subtotalTop="0" showAll="0" includeNewItemsInFilter="1" sortType="descending" rankBy="0" defaultSubtotal="0">
      <items count="48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m="1" x="24"/>
        <item m="1" x="25"/>
        <item m="1" x="26"/>
        <item m="1" x="27"/>
        <item m="1" x="28"/>
        <item m="1" x="29"/>
        <item m="1" x="30"/>
        <item m="1" x="31"/>
        <item m="1" x="32"/>
        <item x="1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19">
        <item m="1" x="1"/>
        <item m="1" x="8"/>
        <item m="1" x="13"/>
        <item m="1" x="17"/>
        <item m="1" x="2"/>
        <item m="1" x="3"/>
        <item m="1" x="4"/>
        <item m="1" x="5"/>
        <item m="1" x="6"/>
        <item m="1" x="7"/>
        <item m="1" x="10"/>
        <item m="1" x="11"/>
        <item m="1" x="14"/>
        <item m="1" x="15"/>
        <item m="1" x="9"/>
        <item m="1" x="18"/>
        <item m="1" x="12"/>
        <item m="1" x="16"/>
        <item x="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4"/>
    <field x="16"/>
    <field x="14"/>
  </rowFields>
  <rowItems count="4">
    <i>
      <x v="17"/>
      <x v="18"/>
      <x v="22"/>
    </i>
    <i r="2">
      <x v="32"/>
    </i>
    <i t="default">
      <x v="17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5" item="0" hier="0"/>
  </pageFields>
  <dataFields count="2">
    <dataField name="Suma de Volumen" fld="9" baseField="5" baseItem="0" numFmtId="165"/>
    <dataField name="Suma de Valor Factura" fld="12" baseField="5" baseItem="0" numFmtId="164"/>
  </dataFields>
  <formats count="33">
    <format dxfId="66">
      <pivotArea field="16" type="button" dataOnly="0" labelOnly="1" outline="0" axis="axisRow" fieldPosition="1"/>
    </format>
    <format dxfId="65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64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63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62">
      <pivotArea type="all" dataOnly="0" outline="0" fieldPosition="0"/>
    </format>
    <format dxfId="61">
      <pivotArea type="all" dataOnly="0" outline="0" fieldPosition="0"/>
    </format>
    <format dxfId="60">
      <pivotArea outline="0" fieldPosition="0">
        <references count="1">
          <reference field="4294967294" count="1">
            <x v="1"/>
          </reference>
        </references>
      </pivotArea>
    </format>
    <format dxfId="59">
      <pivotArea outline="0" fieldPosition="0">
        <references count="1">
          <reference field="4294967294" count="1">
            <x v="0"/>
          </reference>
        </references>
      </pivotArea>
    </format>
    <format dxfId="58">
      <pivotArea dataOnly="0" labelOnly="1" outline="0" fieldPosition="0">
        <references count="1">
          <reference field="7" count="0"/>
        </references>
      </pivotArea>
    </format>
    <format dxfId="57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56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  <format dxfId="51">
      <pivotArea dataOnly="0" labelOnly="1" outline="0" fieldPosition="0">
        <references count="1">
          <reference field="7" count="0"/>
        </references>
      </pivotArea>
    </format>
    <format dxfId="50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9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origin" dataOnly="0" labelOnly="1" outline="0" fieldPosition="0"/>
    </format>
    <format dxfId="45">
      <pivotArea field="7" type="button" dataOnly="0" labelOnly="1" outline="0" axis="axisCol" fieldPosition="0"/>
    </format>
    <format dxfId="44">
      <pivotArea field="-2" type="button" dataOnly="0" labelOnly="1" outline="0" axis="axisCol" fieldPosition="1"/>
    </format>
    <format dxfId="43">
      <pivotArea type="topRight" dataOnly="0" labelOnly="1" outline="0" fieldPosition="0"/>
    </format>
    <format dxfId="42">
      <pivotArea field="14" type="button" dataOnly="0" labelOnly="1" outline="0" axis="axisRow" fieldPosition="2"/>
    </format>
    <format dxfId="41">
      <pivotArea field="16" type="button" dataOnly="0" labelOnly="1" outline="0" axis="axisRow" fieldPosition="1"/>
    </format>
    <format dxfId="40">
      <pivotArea dataOnly="0" labelOnly="1" grandRow="1" outline="0" fieldPosition="0"/>
    </format>
    <format dxfId="39">
      <pivotArea dataOnly="0" labelOnly="1" outline="0" fieldPosition="0">
        <references count="1">
          <reference field="7" count="0"/>
        </references>
      </pivotArea>
    </format>
    <format dxfId="3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3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0"/>
  <sheetViews>
    <sheetView showGridLines="0" topLeftCell="A617" workbookViewId="0">
      <selection activeCell="A640" sqref="A640:B640"/>
    </sheetView>
  </sheetViews>
  <sheetFormatPr baseColWidth="10" defaultColWidth="0" defaultRowHeight="13.2"/>
  <cols>
    <col min="1" max="1" width="42.5546875" bestFit="1" customWidth="1"/>
    <col min="2" max="2" width="21.5546875" bestFit="1" customWidth="1"/>
    <col min="3" max="3" width="2.6640625" style="1" customWidth="1"/>
    <col min="4" max="4" width="2.554687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s="12" t="s">
        <v>78</v>
      </c>
      <c r="B638" t="s">
        <v>38</v>
      </c>
    </row>
    <row r="639" spans="1:2">
      <c r="A639" s="11" t="s">
        <v>79</v>
      </c>
      <c r="B639" t="s">
        <v>45</v>
      </c>
    </row>
    <row r="640" spans="1:2">
      <c r="A640" t="s">
        <v>81</v>
      </c>
      <c r="B640" s="11" t="s">
        <v>82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170"/>
  <sheetViews>
    <sheetView showGridLines="0" tabSelected="1" zoomScale="85" zoomScaleNormal="85" zoomScaleSheetLayoutView="85" workbookViewId="0">
      <selection activeCell="A23" sqref="A23"/>
    </sheetView>
  </sheetViews>
  <sheetFormatPr baseColWidth="10" defaultColWidth="11.44140625" defaultRowHeight="10.199999999999999"/>
  <cols>
    <col min="1" max="1" width="41.44140625" style="26" customWidth="1"/>
    <col min="2" max="2" width="22.109375" style="26" bestFit="1" customWidth="1"/>
    <col min="3" max="3" width="23.88671875" style="26" bestFit="1" customWidth="1"/>
    <col min="4" max="7" width="16.44140625" style="26" bestFit="1" customWidth="1"/>
    <col min="8" max="8" width="25.5546875" style="26" bestFit="1" customWidth="1"/>
    <col min="9" max="9" width="30.33203125" style="26" bestFit="1" customWidth="1"/>
    <col min="10" max="10" width="22.33203125" style="26" customWidth="1"/>
    <col min="11" max="11" width="25.6640625" style="26" bestFit="1" customWidth="1"/>
    <col min="12" max="15" width="11.44140625" style="26"/>
    <col min="16" max="16" width="0" style="26" hidden="1" customWidth="1"/>
    <col min="17" max="16384" width="11.44140625" style="26"/>
  </cols>
  <sheetData>
    <row r="1" spans="1:16" s="20" customFormat="1" ht="34.200000000000003">
      <c r="A1" s="18" t="str">
        <f>IF(B8="(Todas)",B3,B8)</f>
        <v>13 AL 25 DE JUNIO</v>
      </c>
      <c r="B1" s="19" t="s">
        <v>209</v>
      </c>
      <c r="C1" s="19"/>
      <c r="D1" s="19"/>
      <c r="E1" s="19"/>
      <c r="F1" s="19"/>
      <c r="G1" s="19"/>
      <c r="H1" s="19"/>
      <c r="I1" s="19"/>
    </row>
    <row r="2" spans="1:16" s="20" customFormat="1" ht="25.8">
      <c r="A2" s="21" t="s">
        <v>33</v>
      </c>
      <c r="B2" s="27" t="str">
        <f>CONCATENATE(A2,A1,A3)</f>
        <v>REPORTE DE CONSUMOS 13 AL 25 DE JUNIO DE 2024</v>
      </c>
      <c r="C2" s="22"/>
      <c r="D2" s="22"/>
      <c r="E2" s="22"/>
      <c r="F2" s="22"/>
      <c r="G2" s="22"/>
      <c r="H2" s="22"/>
      <c r="I2" s="22"/>
    </row>
    <row r="3" spans="1:16" s="20" customFormat="1">
      <c r="A3" s="21" t="s">
        <v>80</v>
      </c>
      <c r="B3" s="21"/>
    </row>
    <row r="4" spans="1:16" s="20" customFormat="1">
      <c r="A4" s="21"/>
      <c r="B4" s="21" t="s">
        <v>13</v>
      </c>
      <c r="C4" s="21" t="s">
        <v>20</v>
      </c>
    </row>
    <row r="5" spans="1:16" s="20" customFormat="1"/>
    <row r="6" spans="1:16" s="20" customFormat="1"/>
    <row r="7" spans="1:16" s="24" customFormat="1" ht="13.8">
      <c r="A7" s="23"/>
      <c r="B7" s="23"/>
    </row>
    <row r="8" spans="1:16" s="24" customFormat="1" ht="13.8">
      <c r="A8" s="34" t="s">
        <v>7</v>
      </c>
      <c r="B8" s="35" t="s">
        <v>208</v>
      </c>
    </row>
    <row r="9" spans="1:16" s="25" customFormat="1" ht="13.8"/>
    <row r="10" spans="1:16" s="24" customFormat="1" ht="13.8">
      <c r="A10" s="72"/>
      <c r="B10" s="72"/>
      <c r="C10" s="72"/>
      <c r="D10" s="72" t="s">
        <v>4</v>
      </c>
      <c r="E10" s="72" t="s">
        <v>31</v>
      </c>
      <c r="F10" s="72"/>
      <c r="G10" s="72"/>
      <c r="H10" s="72"/>
      <c r="I10" s="72"/>
      <c r="J10" s="23"/>
      <c r="K10" s="23"/>
    </row>
    <row r="11" spans="1:16" s="24" customFormat="1" ht="13.8">
      <c r="A11" s="72"/>
      <c r="B11" s="72"/>
      <c r="C11" s="72"/>
      <c r="D11" s="36" t="s">
        <v>38</v>
      </c>
      <c r="E11" s="37"/>
      <c r="F11" s="36" t="s">
        <v>40</v>
      </c>
      <c r="G11" s="37"/>
      <c r="H11" s="64" t="s">
        <v>32</v>
      </c>
      <c r="I11" s="64" t="s">
        <v>35</v>
      </c>
      <c r="J11" s="23"/>
      <c r="K11" s="23"/>
    </row>
    <row r="12" spans="1:16" s="24" customFormat="1" ht="13.8">
      <c r="A12" s="38" t="s">
        <v>90</v>
      </c>
      <c r="B12" s="39" t="s">
        <v>10</v>
      </c>
      <c r="C12" s="56" t="s">
        <v>8</v>
      </c>
      <c r="D12" s="40" t="s">
        <v>5</v>
      </c>
      <c r="E12" s="39" t="s">
        <v>34</v>
      </c>
      <c r="F12" s="40" t="s">
        <v>5</v>
      </c>
      <c r="G12" s="39" t="s">
        <v>34</v>
      </c>
      <c r="H12" s="55"/>
      <c r="I12" s="55"/>
      <c r="J12" s="23"/>
      <c r="K12" s="23"/>
    </row>
    <row r="13" spans="1:16" s="24" customFormat="1" ht="13.8">
      <c r="A13" s="41" t="s">
        <v>130</v>
      </c>
      <c r="B13" s="42">
        <v>9019327687</v>
      </c>
      <c r="C13" s="42" t="s">
        <v>126</v>
      </c>
      <c r="D13" s="43">
        <v>105.62499999999999</v>
      </c>
      <c r="E13" s="44">
        <v>1004370.1687500001</v>
      </c>
      <c r="F13" s="45">
        <v>130.04399999999998</v>
      </c>
      <c r="G13" s="44">
        <v>2079289.1212799998</v>
      </c>
      <c r="H13" s="46">
        <v>235.66899999999998</v>
      </c>
      <c r="I13" s="47">
        <v>3083659.2900299998</v>
      </c>
      <c r="J13" s="23"/>
      <c r="K13" s="23"/>
      <c r="P13" s="24" t="str">
        <f>+A13</f>
        <v>SG ALCALDIA MAYOR OC 125415</v>
      </c>
    </row>
    <row r="14" spans="1:16" s="24" customFormat="1" ht="13.8">
      <c r="A14" s="57"/>
      <c r="B14" s="65"/>
      <c r="C14" s="58" t="s">
        <v>149</v>
      </c>
      <c r="D14" s="59">
        <v>26.944000000000003</v>
      </c>
      <c r="E14" s="60">
        <v>256205.91551999998</v>
      </c>
      <c r="F14" s="61">
        <v>15.416</v>
      </c>
      <c r="G14" s="60">
        <v>246488.27392000001</v>
      </c>
      <c r="H14" s="62">
        <v>42.36</v>
      </c>
      <c r="I14" s="63">
        <v>502694.18943999999</v>
      </c>
      <c r="J14" s="23"/>
      <c r="K14" s="23"/>
      <c r="P14" s="24">
        <f t="shared" ref="P14:P37" si="0">+A14</f>
        <v>0</v>
      </c>
    </row>
    <row r="15" spans="1:16" s="24" customFormat="1" ht="13.8">
      <c r="A15" s="66" t="s">
        <v>210</v>
      </c>
      <c r="B15" s="73"/>
      <c r="C15" s="73"/>
      <c r="D15" s="67">
        <v>132.56899999999999</v>
      </c>
      <c r="E15" s="74">
        <v>1260576.08427</v>
      </c>
      <c r="F15" s="75">
        <v>145.45999999999998</v>
      </c>
      <c r="G15" s="74">
        <v>2325777.3951999997</v>
      </c>
      <c r="H15" s="68">
        <v>278.029</v>
      </c>
      <c r="I15" s="69">
        <v>3586353.4794699997</v>
      </c>
      <c r="J15" s="23"/>
      <c r="K15" s="23"/>
      <c r="P15" s="24" t="str">
        <f t="shared" si="0"/>
        <v>Total SG ALCALDIA MAYOR OC 125415</v>
      </c>
    </row>
    <row r="16" spans="1:16" ht="13.8">
      <c r="A16" s="48" t="s">
        <v>9</v>
      </c>
      <c r="B16" s="49"/>
      <c r="C16" s="49"/>
      <c r="D16" s="50">
        <v>132.56899999999999</v>
      </c>
      <c r="E16" s="51">
        <v>1260576.08427</v>
      </c>
      <c r="F16" s="52">
        <v>145.45999999999998</v>
      </c>
      <c r="G16" s="51">
        <v>2325777.3951999997</v>
      </c>
      <c r="H16" s="53">
        <v>278.029</v>
      </c>
      <c r="I16" s="54">
        <v>3586353.4794699997</v>
      </c>
      <c r="J16" s="23"/>
      <c r="K16" s="23"/>
      <c r="P16" s="26" t="str">
        <f t="shared" si="0"/>
        <v>Total general</v>
      </c>
    </row>
    <row r="17" spans="1:16" ht="13.8">
      <c r="A17"/>
      <c r="B17"/>
      <c r="C17"/>
      <c r="D17"/>
      <c r="E17"/>
      <c r="F17"/>
      <c r="G17"/>
      <c r="H17"/>
      <c r="I17"/>
      <c r="J17" s="23"/>
      <c r="K17" s="23"/>
      <c r="P17" s="26">
        <f t="shared" si="0"/>
        <v>0</v>
      </c>
    </row>
    <row r="18" spans="1:16" ht="13.8">
      <c r="A18"/>
      <c r="B18"/>
      <c r="C18"/>
      <c r="D18"/>
      <c r="E18"/>
      <c r="F18"/>
      <c r="G18"/>
      <c r="H18"/>
      <c r="I18"/>
      <c r="J18" s="23"/>
      <c r="K18" s="23"/>
      <c r="P18" s="26">
        <f t="shared" si="0"/>
        <v>0</v>
      </c>
    </row>
    <row r="19" spans="1:16" ht="13.8">
      <c r="A19"/>
      <c r="B19"/>
      <c r="C19"/>
      <c r="D19"/>
      <c r="E19"/>
      <c r="F19"/>
      <c r="G19"/>
      <c r="H19"/>
      <c r="I19"/>
      <c r="J19" s="23"/>
      <c r="P19" s="26">
        <f t="shared" si="0"/>
        <v>0</v>
      </c>
    </row>
    <row r="20" spans="1:16" ht="13.8">
      <c r="A20"/>
      <c r="B20"/>
      <c r="C20"/>
      <c r="D20"/>
      <c r="E20"/>
      <c r="F20"/>
      <c r="G20"/>
      <c r="H20"/>
      <c r="I20"/>
      <c r="J20" s="23"/>
      <c r="P20" s="26">
        <f t="shared" si="0"/>
        <v>0</v>
      </c>
    </row>
    <row r="21" spans="1:16" ht="13.8">
      <c r="A21"/>
      <c r="B21"/>
      <c r="C21"/>
      <c r="D21"/>
      <c r="E21"/>
      <c r="F21"/>
      <c r="G21"/>
      <c r="H21"/>
      <c r="I21"/>
      <c r="J21" s="23"/>
      <c r="P21" s="26">
        <f t="shared" si="0"/>
        <v>0</v>
      </c>
    </row>
    <row r="22" spans="1:16" ht="13.8">
      <c r="A22"/>
      <c r="B22"/>
      <c r="C22"/>
      <c r="D22"/>
      <c r="E22"/>
      <c r="F22"/>
      <c r="G22"/>
      <c r="H22"/>
      <c r="I22"/>
      <c r="J22" s="23"/>
      <c r="P22" s="26">
        <f t="shared" si="0"/>
        <v>0</v>
      </c>
    </row>
    <row r="23" spans="1:16" ht="13.8">
      <c r="A23"/>
      <c r="B23"/>
      <c r="C23"/>
      <c r="D23"/>
      <c r="E23"/>
      <c r="F23"/>
      <c r="G23"/>
      <c r="H23"/>
      <c r="I23"/>
      <c r="J23" s="23"/>
      <c r="P23" s="26">
        <f t="shared" si="0"/>
        <v>0</v>
      </c>
    </row>
    <row r="24" spans="1:16" ht="13.8">
      <c r="A24"/>
      <c r="B24"/>
      <c r="C24"/>
      <c r="D24"/>
      <c r="E24"/>
      <c r="F24"/>
      <c r="G24"/>
      <c r="H24"/>
      <c r="I24"/>
      <c r="J24" s="23"/>
      <c r="P24" s="26">
        <f t="shared" si="0"/>
        <v>0</v>
      </c>
    </row>
    <row r="25" spans="1:16" ht="13.8">
      <c r="A25"/>
      <c r="B25"/>
      <c r="C25"/>
      <c r="D25"/>
      <c r="E25"/>
      <c r="F25"/>
      <c r="G25"/>
      <c r="H25"/>
      <c r="I25"/>
      <c r="P25" s="26">
        <f t="shared" si="0"/>
        <v>0</v>
      </c>
    </row>
    <row r="26" spans="1:16" ht="13.8">
      <c r="A26"/>
      <c r="B26"/>
      <c r="C26"/>
      <c r="D26"/>
      <c r="E26"/>
      <c r="F26"/>
      <c r="G26"/>
      <c r="H26"/>
      <c r="I26"/>
      <c r="P26" s="26">
        <f t="shared" si="0"/>
        <v>0</v>
      </c>
    </row>
    <row r="27" spans="1:16" ht="13.8">
      <c r="A27"/>
      <c r="B27"/>
      <c r="C27"/>
      <c r="D27"/>
      <c r="E27"/>
      <c r="F27"/>
      <c r="G27"/>
      <c r="H27"/>
      <c r="I27"/>
      <c r="P27" s="26">
        <f t="shared" si="0"/>
        <v>0</v>
      </c>
    </row>
    <row r="28" spans="1:16" ht="13.8">
      <c r="A28"/>
      <c r="B28"/>
      <c r="C28"/>
      <c r="D28"/>
      <c r="E28"/>
      <c r="F28"/>
      <c r="G28"/>
      <c r="H28"/>
      <c r="I28"/>
      <c r="P28" s="26">
        <f t="shared" si="0"/>
        <v>0</v>
      </c>
    </row>
    <row r="29" spans="1:16" ht="13.8">
      <c r="A29"/>
      <c r="B29"/>
      <c r="C29"/>
      <c r="D29"/>
      <c r="E29"/>
      <c r="F29"/>
      <c r="G29"/>
      <c r="H29"/>
      <c r="I29"/>
      <c r="P29" s="26">
        <f t="shared" si="0"/>
        <v>0</v>
      </c>
    </row>
    <row r="30" spans="1:16" ht="13.8">
      <c r="A30"/>
      <c r="B30"/>
      <c r="C30"/>
      <c r="D30"/>
      <c r="E30"/>
      <c r="F30"/>
      <c r="G30"/>
      <c r="H30"/>
      <c r="I30"/>
      <c r="P30" s="26">
        <f t="shared" si="0"/>
        <v>0</v>
      </c>
    </row>
    <row r="31" spans="1:16" ht="13.8">
      <c r="A31"/>
      <c r="B31"/>
      <c r="C31"/>
      <c r="D31"/>
      <c r="E31"/>
      <c r="F31"/>
      <c r="G31"/>
      <c r="H31"/>
      <c r="I31"/>
      <c r="P31" s="26">
        <f t="shared" si="0"/>
        <v>0</v>
      </c>
    </row>
    <row r="32" spans="1:16" ht="13.8">
      <c r="A32"/>
      <c r="B32"/>
      <c r="C32"/>
      <c r="D32"/>
      <c r="E32"/>
      <c r="F32"/>
      <c r="G32"/>
      <c r="H32"/>
      <c r="I32"/>
      <c r="P32" s="26">
        <f t="shared" si="0"/>
        <v>0</v>
      </c>
    </row>
    <row r="33" spans="1:16" ht="13.8">
      <c r="A33"/>
      <c r="B33"/>
      <c r="C33"/>
      <c r="D33"/>
      <c r="E33"/>
      <c r="F33"/>
      <c r="G33"/>
      <c r="H33"/>
      <c r="I33"/>
      <c r="P33" s="26">
        <f t="shared" si="0"/>
        <v>0</v>
      </c>
    </row>
    <row r="34" spans="1:16" ht="13.8">
      <c r="A34"/>
      <c r="B34"/>
      <c r="C34"/>
      <c r="D34"/>
      <c r="E34"/>
      <c r="F34"/>
      <c r="G34"/>
      <c r="H34"/>
      <c r="I34"/>
      <c r="P34" s="26">
        <f t="shared" si="0"/>
        <v>0</v>
      </c>
    </row>
    <row r="35" spans="1:16" ht="13.8">
      <c r="A35"/>
      <c r="B35"/>
      <c r="C35"/>
      <c r="D35"/>
      <c r="E35"/>
      <c r="F35"/>
      <c r="G35"/>
      <c r="H35"/>
      <c r="I35"/>
      <c r="P35" s="26">
        <f t="shared" si="0"/>
        <v>0</v>
      </c>
    </row>
    <row r="36" spans="1:16" ht="13.8">
      <c r="A36"/>
      <c r="B36"/>
      <c r="C36"/>
      <c r="D36"/>
      <c r="E36"/>
      <c r="F36"/>
      <c r="G36"/>
      <c r="H36"/>
      <c r="I36"/>
      <c r="P36" s="26">
        <f t="shared" si="0"/>
        <v>0</v>
      </c>
    </row>
    <row r="37" spans="1:16" ht="13.8">
      <c r="A37"/>
      <c r="B37"/>
      <c r="C37"/>
      <c r="D37"/>
      <c r="E37"/>
      <c r="F37"/>
      <c r="G37"/>
      <c r="H37"/>
      <c r="I37"/>
      <c r="P37" s="26">
        <f t="shared" si="0"/>
        <v>0</v>
      </c>
    </row>
    <row r="38" spans="1:16" ht="13.8">
      <c r="A38"/>
      <c r="B38"/>
      <c r="C38"/>
      <c r="D38"/>
      <c r="E38"/>
      <c r="F38"/>
      <c r="G38"/>
      <c r="H38"/>
      <c r="I38"/>
    </row>
    <row r="39" spans="1:16" ht="13.8">
      <c r="A39"/>
      <c r="B39"/>
      <c r="C39"/>
      <c r="D39"/>
      <c r="E39"/>
      <c r="F39"/>
      <c r="G39"/>
      <c r="H39"/>
      <c r="I39"/>
    </row>
    <row r="40" spans="1:16" ht="13.8">
      <c r="A40"/>
      <c r="B40"/>
      <c r="C40"/>
      <c r="D40"/>
      <c r="E40"/>
      <c r="F40"/>
      <c r="G40"/>
      <c r="H40"/>
      <c r="I40"/>
    </row>
    <row r="41" spans="1:16" ht="13.8">
      <c r="A41"/>
      <c r="B41"/>
      <c r="C41"/>
      <c r="D41"/>
      <c r="E41"/>
      <c r="F41"/>
      <c r="G41"/>
      <c r="H41"/>
      <c r="I41"/>
    </row>
    <row r="42" spans="1:16" ht="13.8">
      <c r="A42"/>
      <c r="B42"/>
      <c r="C42"/>
      <c r="D42"/>
      <c r="E42"/>
      <c r="F42"/>
      <c r="G42"/>
      <c r="H42"/>
      <c r="I42"/>
    </row>
    <row r="43" spans="1:16" ht="13.8">
      <c r="A43"/>
      <c r="B43"/>
      <c r="C43"/>
      <c r="D43"/>
      <c r="E43"/>
      <c r="F43"/>
      <c r="G43"/>
      <c r="H43"/>
      <c r="I43"/>
    </row>
    <row r="44" spans="1:16" ht="13.8">
      <c r="A44"/>
      <c r="B44"/>
      <c r="C44"/>
      <c r="D44"/>
      <c r="E44"/>
      <c r="F44"/>
      <c r="G44"/>
      <c r="H44"/>
      <c r="I44"/>
      <c r="J44" s="70"/>
      <c r="K44" s="70"/>
    </row>
    <row r="45" spans="1:16" ht="13.8">
      <c r="A45"/>
      <c r="B45"/>
      <c r="C45"/>
      <c r="D45"/>
      <c r="E45"/>
      <c r="F45"/>
      <c r="G45"/>
      <c r="H45"/>
      <c r="I45"/>
    </row>
    <row r="46" spans="1:16" ht="13.8">
      <c r="A46"/>
      <c r="B46"/>
      <c r="C46"/>
      <c r="D46"/>
      <c r="E46"/>
      <c r="F46"/>
      <c r="G46"/>
      <c r="H46"/>
      <c r="I46"/>
    </row>
    <row r="47" spans="1:16" ht="13.8">
      <c r="A47"/>
      <c r="B47"/>
      <c r="C47"/>
      <c r="D47"/>
      <c r="E47"/>
      <c r="F47"/>
      <c r="G47"/>
      <c r="H47"/>
      <c r="I47"/>
      <c r="J47" s="70"/>
      <c r="K47" s="70"/>
    </row>
    <row r="48" spans="1:16" ht="13.8">
      <c r="A48"/>
      <c r="B48"/>
      <c r="C48"/>
      <c r="D48"/>
      <c r="E48"/>
      <c r="F48"/>
      <c r="G48"/>
      <c r="H48"/>
      <c r="I48"/>
    </row>
    <row r="49" spans="1:11" ht="13.8">
      <c r="A49"/>
      <c r="B49"/>
      <c r="C49"/>
      <c r="D49"/>
      <c r="E49"/>
      <c r="F49"/>
      <c r="G49"/>
      <c r="H49"/>
      <c r="I49"/>
      <c r="J49" s="70"/>
      <c r="K49" s="70"/>
    </row>
    <row r="50" spans="1:11" ht="13.8">
      <c r="A50"/>
      <c r="B50"/>
      <c r="C50"/>
      <c r="D50"/>
      <c r="E50"/>
      <c r="F50"/>
      <c r="G50"/>
      <c r="H50"/>
      <c r="I50"/>
    </row>
    <row r="51" spans="1:11" ht="13.8">
      <c r="A51"/>
      <c r="B51"/>
      <c r="C51"/>
      <c r="D51"/>
      <c r="E51"/>
      <c r="F51"/>
      <c r="G51"/>
      <c r="H51"/>
      <c r="I51"/>
    </row>
    <row r="52" spans="1:11" ht="13.8">
      <c r="A52"/>
      <c r="B52"/>
      <c r="C52"/>
      <c r="D52"/>
      <c r="E52"/>
      <c r="F52"/>
      <c r="G52"/>
      <c r="H52"/>
      <c r="I52"/>
      <c r="J52" s="70"/>
      <c r="K52" s="70"/>
    </row>
    <row r="53" spans="1:11" ht="13.8">
      <c r="A53"/>
      <c r="B53"/>
      <c r="C53"/>
      <c r="D53"/>
      <c r="E53"/>
      <c r="F53"/>
      <c r="G53"/>
      <c r="H53"/>
      <c r="I53"/>
    </row>
    <row r="54" spans="1:11" ht="13.8">
      <c r="A54"/>
      <c r="B54"/>
      <c r="C54"/>
      <c r="D54"/>
      <c r="E54"/>
      <c r="F54"/>
      <c r="G54"/>
      <c r="H54"/>
      <c r="I54"/>
      <c r="J54" s="70"/>
      <c r="K54" s="70"/>
    </row>
    <row r="55" spans="1:11" ht="13.8">
      <c r="A55"/>
      <c r="B55"/>
      <c r="C55"/>
      <c r="D55"/>
      <c r="E55"/>
      <c r="F55"/>
      <c r="G55"/>
      <c r="H55"/>
      <c r="I55"/>
    </row>
    <row r="56" spans="1:11" ht="13.8">
      <c r="A56"/>
      <c r="B56"/>
      <c r="C56"/>
      <c r="D56"/>
      <c r="E56"/>
      <c r="F56"/>
      <c r="G56"/>
      <c r="H56"/>
      <c r="I56"/>
    </row>
    <row r="57" spans="1:11" ht="13.8">
      <c r="A57"/>
      <c r="B57"/>
      <c r="C57"/>
      <c r="D57"/>
      <c r="E57"/>
      <c r="F57"/>
      <c r="G57"/>
      <c r="H57"/>
      <c r="I57"/>
      <c r="J57" s="70"/>
      <c r="K57" s="70"/>
    </row>
    <row r="58" spans="1:11" ht="13.8">
      <c r="A58"/>
      <c r="B58"/>
      <c r="C58"/>
      <c r="D58"/>
      <c r="E58"/>
      <c r="F58"/>
      <c r="G58"/>
      <c r="H58"/>
      <c r="I58"/>
    </row>
    <row r="59" spans="1:11" ht="13.8">
      <c r="A59"/>
      <c r="B59"/>
      <c r="C59"/>
      <c r="D59"/>
      <c r="E59"/>
      <c r="F59"/>
      <c r="G59"/>
      <c r="H59"/>
      <c r="I59"/>
    </row>
    <row r="60" spans="1:11" ht="13.8">
      <c r="A60"/>
      <c r="B60"/>
      <c r="C60"/>
      <c r="D60"/>
      <c r="E60"/>
      <c r="F60"/>
      <c r="G60"/>
      <c r="H60"/>
      <c r="I60"/>
    </row>
    <row r="61" spans="1:11" ht="13.8">
      <c r="A61"/>
      <c r="B61"/>
      <c r="C61"/>
      <c r="D61"/>
      <c r="E61"/>
      <c r="F61"/>
      <c r="G61"/>
      <c r="H61"/>
      <c r="I61"/>
    </row>
    <row r="62" spans="1:11" ht="13.8">
      <c r="A62"/>
      <c r="B62"/>
      <c r="C62"/>
      <c r="D62"/>
      <c r="E62"/>
      <c r="F62"/>
      <c r="G62"/>
      <c r="H62"/>
      <c r="I62"/>
    </row>
    <row r="63" spans="1:11" ht="13.8">
      <c r="A63"/>
      <c r="B63"/>
      <c r="C63"/>
      <c r="D63"/>
      <c r="E63"/>
      <c r="F63"/>
      <c r="G63"/>
      <c r="H63"/>
      <c r="I63"/>
    </row>
    <row r="64" spans="1:11" ht="13.8">
      <c r="A64"/>
      <c r="B64"/>
      <c r="C64"/>
      <c r="D64"/>
      <c r="E64"/>
      <c r="F64"/>
      <c r="G64"/>
      <c r="H64"/>
      <c r="I64"/>
    </row>
    <row r="65" spans="1:9" ht="13.8">
      <c r="A65"/>
      <c r="B65"/>
      <c r="C65"/>
      <c r="D65"/>
      <c r="E65"/>
      <c r="F65"/>
      <c r="G65"/>
      <c r="H65"/>
      <c r="I65"/>
    </row>
    <row r="66" spans="1:9" ht="13.8">
      <c r="A66"/>
      <c r="B66"/>
      <c r="C66"/>
      <c r="D66"/>
      <c r="E66"/>
      <c r="F66"/>
      <c r="G66"/>
      <c r="H66"/>
      <c r="I66"/>
    </row>
    <row r="67" spans="1:9" ht="13.8">
      <c r="A67"/>
      <c r="B67"/>
      <c r="C67"/>
      <c r="D67"/>
      <c r="E67"/>
      <c r="F67"/>
      <c r="G67"/>
      <c r="H67"/>
      <c r="I67"/>
    </row>
    <row r="68" spans="1:9" ht="13.8">
      <c r="A68"/>
      <c r="B68"/>
      <c r="C68"/>
      <c r="D68"/>
      <c r="E68"/>
      <c r="F68"/>
      <c r="G68"/>
      <c r="H68"/>
      <c r="I68"/>
    </row>
    <row r="69" spans="1:9" ht="13.8">
      <c r="A69"/>
      <c r="B69"/>
      <c r="C69"/>
      <c r="D69"/>
      <c r="E69"/>
      <c r="F69"/>
      <c r="G69"/>
      <c r="H69"/>
      <c r="I69"/>
    </row>
    <row r="70" spans="1:9" ht="13.8">
      <c r="A70"/>
      <c r="B70"/>
      <c r="C70"/>
      <c r="D70"/>
      <c r="E70"/>
      <c r="F70"/>
      <c r="G70"/>
      <c r="H70"/>
      <c r="I70"/>
    </row>
    <row r="71" spans="1:9" ht="13.8">
      <c r="A71"/>
      <c r="B71"/>
      <c r="C71"/>
      <c r="D71"/>
      <c r="E71"/>
      <c r="F71"/>
      <c r="G71"/>
      <c r="H71"/>
      <c r="I71"/>
    </row>
    <row r="72" spans="1:9" ht="13.8">
      <c r="A72"/>
      <c r="B72"/>
      <c r="C72"/>
      <c r="D72"/>
      <c r="E72"/>
      <c r="F72"/>
      <c r="G72"/>
      <c r="H72"/>
      <c r="I72"/>
    </row>
    <row r="73" spans="1:9" ht="13.8">
      <c r="A73"/>
      <c r="B73"/>
      <c r="C73"/>
      <c r="D73"/>
      <c r="E73"/>
      <c r="F73"/>
      <c r="G73"/>
      <c r="H73"/>
      <c r="I73"/>
    </row>
    <row r="74" spans="1:9" ht="13.8">
      <c r="A74"/>
      <c r="B74"/>
      <c r="C74"/>
      <c r="D74"/>
      <c r="E74"/>
      <c r="F74"/>
      <c r="G74"/>
      <c r="H74"/>
      <c r="I74"/>
    </row>
    <row r="75" spans="1:9" ht="13.8">
      <c r="A75"/>
      <c r="B75"/>
      <c r="C75"/>
      <c r="D75"/>
      <c r="E75"/>
      <c r="F75"/>
      <c r="G75"/>
      <c r="H75"/>
      <c r="I75"/>
    </row>
    <row r="76" spans="1:9" ht="13.8">
      <c r="A76"/>
      <c r="B76"/>
      <c r="C76"/>
      <c r="D76"/>
      <c r="E76"/>
      <c r="F76"/>
      <c r="G76"/>
      <c r="H76"/>
      <c r="I76"/>
    </row>
    <row r="77" spans="1:9" ht="13.8">
      <c r="A77"/>
      <c r="B77"/>
      <c r="C77"/>
      <c r="D77"/>
      <c r="E77"/>
      <c r="F77"/>
      <c r="G77"/>
      <c r="H77"/>
      <c r="I77"/>
    </row>
    <row r="78" spans="1:9" ht="13.8">
      <c r="A78"/>
      <c r="B78"/>
      <c r="C78"/>
      <c r="D78"/>
      <c r="E78"/>
      <c r="F78"/>
      <c r="G78"/>
      <c r="H78"/>
      <c r="I78"/>
    </row>
    <row r="79" spans="1:9" ht="13.8">
      <c r="A79"/>
      <c r="B79"/>
      <c r="C79"/>
      <c r="D79"/>
      <c r="E79"/>
      <c r="F79"/>
      <c r="G79"/>
      <c r="H79"/>
      <c r="I79"/>
    </row>
    <row r="80" spans="1:9" ht="13.8">
      <c r="A80"/>
      <c r="B80"/>
      <c r="C80"/>
      <c r="D80"/>
      <c r="E80"/>
      <c r="F80"/>
      <c r="G80"/>
      <c r="H80"/>
      <c r="I80"/>
    </row>
    <row r="81" spans="1:11" ht="13.8">
      <c r="A81"/>
      <c r="B81"/>
      <c r="C81"/>
      <c r="D81"/>
      <c r="E81"/>
      <c r="F81"/>
      <c r="G81"/>
      <c r="H81"/>
      <c r="I81"/>
    </row>
    <row r="82" spans="1:11" ht="13.8">
      <c r="A82"/>
      <c r="B82"/>
      <c r="C82"/>
      <c r="D82"/>
      <c r="E82"/>
      <c r="F82"/>
      <c r="G82"/>
      <c r="H82"/>
      <c r="I82"/>
    </row>
    <row r="83" spans="1:11" ht="13.8">
      <c r="A83"/>
      <c r="B83"/>
      <c r="C83"/>
      <c r="D83"/>
      <c r="E83"/>
      <c r="F83"/>
      <c r="G83"/>
      <c r="H83"/>
      <c r="I83"/>
    </row>
    <row r="84" spans="1:11" ht="13.8">
      <c r="A84"/>
      <c r="B84"/>
      <c r="C84"/>
      <c r="D84"/>
      <c r="E84"/>
      <c r="F84"/>
      <c r="G84"/>
      <c r="H84"/>
      <c r="I84"/>
    </row>
    <row r="85" spans="1:11" ht="13.8">
      <c r="A85"/>
      <c r="B85"/>
      <c r="C85"/>
      <c r="D85"/>
      <c r="E85"/>
      <c r="F85"/>
      <c r="G85"/>
      <c r="H85"/>
      <c r="I85"/>
    </row>
    <row r="86" spans="1:11" ht="13.8">
      <c r="A86"/>
      <c r="B86"/>
      <c r="C86"/>
      <c r="D86"/>
      <c r="E86"/>
      <c r="F86"/>
      <c r="G86"/>
      <c r="H86"/>
      <c r="I86"/>
    </row>
    <row r="87" spans="1:11" ht="13.8">
      <c r="A87"/>
      <c r="B87"/>
      <c r="C87"/>
      <c r="D87"/>
      <c r="E87"/>
      <c r="F87"/>
      <c r="G87"/>
      <c r="H87"/>
      <c r="I87"/>
    </row>
    <row r="88" spans="1:11" ht="13.8">
      <c r="A88"/>
      <c r="B88"/>
      <c r="C88"/>
      <c r="D88"/>
      <c r="E88"/>
      <c r="F88"/>
      <c r="G88"/>
      <c r="H88"/>
      <c r="I88"/>
    </row>
    <row r="89" spans="1:11" ht="13.8">
      <c r="A89"/>
      <c r="B89"/>
      <c r="C89"/>
      <c r="D89"/>
      <c r="E89"/>
      <c r="F89"/>
      <c r="G89"/>
      <c r="H89"/>
      <c r="I89"/>
      <c r="J89" s="70"/>
      <c r="K89" s="70"/>
    </row>
    <row r="90" spans="1:11" ht="13.8">
      <c r="A90"/>
      <c r="B90"/>
      <c r="C90"/>
      <c r="D90"/>
      <c r="E90"/>
      <c r="F90"/>
      <c r="G90"/>
      <c r="H90"/>
      <c r="I90"/>
    </row>
    <row r="91" spans="1:11" ht="13.8">
      <c r="A91"/>
      <c r="B91"/>
      <c r="C91"/>
      <c r="D91"/>
      <c r="E91"/>
      <c r="F91"/>
      <c r="G91"/>
      <c r="H91"/>
      <c r="I91"/>
    </row>
    <row r="92" spans="1:11" ht="13.8">
      <c r="A92"/>
      <c r="B92"/>
      <c r="C92"/>
      <c r="D92"/>
      <c r="E92"/>
      <c r="F92"/>
      <c r="G92"/>
      <c r="H92"/>
      <c r="I92"/>
    </row>
    <row r="93" spans="1:11" ht="13.8">
      <c r="A93"/>
      <c r="B93"/>
      <c r="C93"/>
      <c r="D93"/>
      <c r="E93"/>
      <c r="F93"/>
      <c r="G93"/>
      <c r="H93"/>
      <c r="I93"/>
    </row>
    <row r="94" spans="1:11" ht="13.8">
      <c r="A94"/>
      <c r="B94"/>
      <c r="C94"/>
      <c r="D94"/>
      <c r="E94"/>
      <c r="F94"/>
      <c r="G94"/>
      <c r="H94"/>
      <c r="I94"/>
    </row>
    <row r="95" spans="1:11" ht="13.8">
      <c r="A95"/>
      <c r="B95"/>
      <c r="C95"/>
      <c r="D95"/>
      <c r="E95"/>
      <c r="F95"/>
      <c r="G95"/>
      <c r="H95"/>
      <c r="I95"/>
    </row>
    <row r="96" spans="1:11" ht="13.8">
      <c r="A96"/>
      <c r="B96"/>
      <c r="C96"/>
      <c r="D96"/>
      <c r="E96"/>
      <c r="F96"/>
      <c r="G96"/>
      <c r="H96"/>
      <c r="I96"/>
    </row>
    <row r="97" spans="1:11" ht="13.8">
      <c r="A97"/>
      <c r="B97"/>
      <c r="C97"/>
      <c r="D97"/>
      <c r="E97"/>
      <c r="F97"/>
      <c r="G97"/>
      <c r="H97"/>
      <c r="I97"/>
    </row>
    <row r="98" spans="1:11" ht="13.8">
      <c r="A98"/>
      <c r="B98"/>
      <c r="C98"/>
      <c r="D98"/>
      <c r="E98"/>
      <c r="F98"/>
      <c r="G98"/>
      <c r="H98"/>
      <c r="I98"/>
    </row>
    <row r="99" spans="1:11" ht="13.8">
      <c r="A99"/>
      <c r="B99"/>
      <c r="C99"/>
      <c r="D99"/>
      <c r="E99"/>
      <c r="F99"/>
      <c r="G99"/>
      <c r="H99"/>
      <c r="I99"/>
    </row>
    <row r="100" spans="1:11" ht="13.8">
      <c r="A100"/>
      <c r="B100"/>
      <c r="C100"/>
      <c r="D100"/>
      <c r="E100"/>
      <c r="F100"/>
      <c r="G100"/>
      <c r="H100"/>
      <c r="I100"/>
    </row>
    <row r="101" spans="1:11" ht="13.8">
      <c r="A101"/>
      <c r="B101"/>
      <c r="C101"/>
      <c r="D101"/>
      <c r="E101"/>
      <c r="F101"/>
      <c r="G101"/>
      <c r="H101"/>
      <c r="I101"/>
    </row>
    <row r="102" spans="1:11" ht="13.8">
      <c r="A102"/>
      <c r="B102"/>
      <c r="C102"/>
      <c r="D102"/>
      <c r="E102"/>
      <c r="F102"/>
      <c r="G102"/>
      <c r="H102"/>
      <c r="I102"/>
      <c r="J102" s="70"/>
      <c r="K102" s="70"/>
    </row>
    <row r="103" spans="1:11" ht="13.8">
      <c r="A103"/>
      <c r="B103"/>
      <c r="C103"/>
      <c r="D103"/>
      <c r="E103"/>
      <c r="F103"/>
      <c r="G103"/>
      <c r="H103"/>
      <c r="I103"/>
    </row>
    <row r="104" spans="1:11" ht="13.8">
      <c r="A104"/>
      <c r="B104"/>
      <c r="C104"/>
      <c r="D104"/>
      <c r="E104"/>
      <c r="F104"/>
      <c r="G104"/>
      <c r="H104"/>
      <c r="I104"/>
    </row>
    <row r="105" spans="1:11" ht="13.8">
      <c r="A105"/>
      <c r="B105"/>
      <c r="C105"/>
      <c r="D105"/>
      <c r="E105"/>
      <c r="F105"/>
      <c r="G105"/>
      <c r="H105"/>
      <c r="I105"/>
    </row>
    <row r="106" spans="1:11" ht="13.8">
      <c r="A106"/>
      <c r="B106"/>
      <c r="C106"/>
      <c r="D106"/>
      <c r="E106"/>
      <c r="F106"/>
      <c r="G106"/>
      <c r="H106"/>
      <c r="I106"/>
    </row>
    <row r="107" spans="1:11" ht="13.8">
      <c r="A107"/>
      <c r="B107"/>
      <c r="C107"/>
      <c r="D107"/>
      <c r="E107"/>
      <c r="F107"/>
      <c r="G107"/>
      <c r="H107"/>
      <c r="I107"/>
    </row>
    <row r="108" spans="1:11" ht="13.8">
      <c r="A108"/>
      <c r="B108"/>
      <c r="C108"/>
      <c r="D108"/>
      <c r="E108"/>
      <c r="F108"/>
      <c r="G108"/>
      <c r="H108"/>
      <c r="I108"/>
    </row>
    <row r="109" spans="1:11" ht="13.8">
      <c r="A109"/>
      <c r="B109"/>
      <c r="C109"/>
      <c r="D109"/>
      <c r="E109"/>
      <c r="F109"/>
      <c r="G109"/>
      <c r="H109"/>
      <c r="I109"/>
    </row>
    <row r="110" spans="1:11" ht="13.8">
      <c r="A110"/>
      <c r="B110"/>
      <c r="C110"/>
      <c r="D110"/>
      <c r="E110"/>
      <c r="F110"/>
      <c r="G110"/>
      <c r="H110"/>
      <c r="I110"/>
      <c r="J110" s="70"/>
      <c r="K110" s="70"/>
    </row>
    <row r="111" spans="1:11" ht="13.8">
      <c r="A111"/>
      <c r="B111"/>
      <c r="C111"/>
      <c r="D111"/>
      <c r="E111"/>
      <c r="F111"/>
      <c r="G111"/>
      <c r="H111"/>
      <c r="I111"/>
    </row>
    <row r="112" spans="1:11" ht="13.8">
      <c r="A112"/>
      <c r="B112"/>
      <c r="C112"/>
      <c r="D112"/>
      <c r="E112"/>
      <c r="F112"/>
      <c r="G112"/>
      <c r="H112"/>
      <c r="I112"/>
      <c r="J112" s="70"/>
      <c r="K112" s="70"/>
    </row>
    <row r="113" spans="1:11" ht="13.8">
      <c r="A113"/>
      <c r="B113"/>
      <c r="C113"/>
      <c r="D113"/>
      <c r="E113"/>
      <c r="F113"/>
      <c r="G113"/>
      <c r="H113"/>
      <c r="I113"/>
    </row>
    <row r="114" spans="1:11" ht="13.8">
      <c r="A114"/>
      <c r="B114"/>
      <c r="C114"/>
      <c r="D114"/>
      <c r="E114"/>
      <c r="F114"/>
      <c r="G114"/>
      <c r="H114"/>
      <c r="I114"/>
      <c r="J114" s="70"/>
      <c r="K114" s="70"/>
    </row>
    <row r="115" spans="1:11" ht="13.8">
      <c r="A115"/>
      <c r="B115"/>
      <c r="C115"/>
      <c r="D115"/>
      <c r="E115"/>
      <c r="F115"/>
      <c r="G115"/>
      <c r="H115"/>
      <c r="I115"/>
    </row>
    <row r="116" spans="1:11" ht="13.8">
      <c r="A116"/>
      <c r="B116"/>
      <c r="C116"/>
      <c r="D116"/>
      <c r="E116"/>
      <c r="F116"/>
      <c r="G116"/>
      <c r="H116"/>
      <c r="I116"/>
    </row>
    <row r="117" spans="1:11" ht="13.8">
      <c r="A117"/>
      <c r="B117"/>
      <c r="C117"/>
      <c r="D117"/>
      <c r="E117"/>
      <c r="F117"/>
      <c r="G117"/>
      <c r="H117"/>
      <c r="I117"/>
    </row>
    <row r="118" spans="1:11" ht="13.8">
      <c r="A118"/>
      <c r="B118"/>
      <c r="C118"/>
      <c r="D118"/>
      <c r="E118"/>
      <c r="F118"/>
      <c r="G118"/>
      <c r="H118"/>
      <c r="I118"/>
    </row>
    <row r="119" spans="1:11" ht="13.8">
      <c r="A119"/>
      <c r="B119"/>
      <c r="C119"/>
      <c r="D119"/>
      <c r="E119"/>
      <c r="F119"/>
      <c r="G119"/>
      <c r="H119"/>
      <c r="I119"/>
      <c r="J119" s="70"/>
      <c r="K119" s="70"/>
    </row>
    <row r="120" spans="1:11" ht="13.8">
      <c r="A120"/>
      <c r="B120"/>
      <c r="C120"/>
      <c r="D120"/>
      <c r="E120"/>
      <c r="F120"/>
      <c r="G120"/>
      <c r="H120"/>
      <c r="I120"/>
    </row>
    <row r="121" spans="1:11" ht="13.8">
      <c r="A121"/>
      <c r="B121"/>
      <c r="C121"/>
      <c r="D121"/>
      <c r="E121"/>
      <c r="F121"/>
      <c r="G121"/>
      <c r="H121"/>
      <c r="I121"/>
      <c r="J121" s="70"/>
      <c r="K121" s="70"/>
    </row>
    <row r="122" spans="1:11" ht="13.8">
      <c r="A122"/>
      <c r="B122"/>
      <c r="C122"/>
      <c r="D122"/>
      <c r="E122"/>
      <c r="F122"/>
      <c r="G122"/>
      <c r="H122"/>
      <c r="I122"/>
    </row>
    <row r="123" spans="1:11" ht="13.8">
      <c r="A123"/>
      <c r="B123"/>
      <c r="C123"/>
      <c r="D123"/>
      <c r="E123"/>
      <c r="F123"/>
      <c r="G123"/>
      <c r="H123"/>
      <c r="I123"/>
    </row>
    <row r="124" spans="1:11" ht="13.8">
      <c r="A124"/>
      <c r="B124"/>
      <c r="C124"/>
      <c r="D124"/>
      <c r="E124"/>
      <c r="F124"/>
      <c r="G124"/>
      <c r="H124"/>
      <c r="I124"/>
    </row>
    <row r="125" spans="1:11" ht="13.8">
      <c r="A125"/>
      <c r="B125"/>
      <c r="C125"/>
      <c r="D125"/>
      <c r="E125"/>
      <c r="F125"/>
      <c r="G125"/>
      <c r="H125"/>
      <c r="I125"/>
    </row>
    <row r="126" spans="1:11" ht="13.8">
      <c r="A126"/>
      <c r="B126"/>
      <c r="C126"/>
      <c r="D126"/>
      <c r="E126"/>
      <c r="F126"/>
      <c r="G126"/>
      <c r="H126"/>
      <c r="I126"/>
    </row>
    <row r="127" spans="1:11" ht="13.8">
      <c r="A127"/>
      <c r="B127"/>
      <c r="C127"/>
      <c r="D127"/>
      <c r="E127"/>
      <c r="F127"/>
      <c r="G127"/>
      <c r="H127"/>
      <c r="I127"/>
    </row>
    <row r="128" spans="1:11" ht="13.8">
      <c r="A128"/>
      <c r="B128"/>
      <c r="C128"/>
      <c r="D128"/>
      <c r="E128"/>
      <c r="F128"/>
      <c r="G128"/>
      <c r="H128"/>
      <c r="I128"/>
      <c r="J128" s="70"/>
      <c r="K128" s="70"/>
    </row>
    <row r="129" spans="1:11" ht="13.8">
      <c r="A129"/>
      <c r="B129"/>
      <c r="C129"/>
      <c r="D129"/>
      <c r="E129"/>
      <c r="F129"/>
      <c r="G129"/>
      <c r="H129"/>
      <c r="I129"/>
    </row>
    <row r="130" spans="1:11" ht="13.8">
      <c r="A130"/>
      <c r="B130"/>
      <c r="C130"/>
      <c r="D130"/>
      <c r="E130"/>
      <c r="F130"/>
      <c r="G130"/>
      <c r="H130"/>
      <c r="I130"/>
    </row>
    <row r="131" spans="1:11" ht="13.8">
      <c r="A131"/>
      <c r="B131"/>
      <c r="C131"/>
      <c r="D131"/>
      <c r="E131"/>
      <c r="F131"/>
      <c r="G131"/>
      <c r="H131"/>
      <c r="I131"/>
    </row>
    <row r="132" spans="1:11" ht="13.8">
      <c r="A132"/>
      <c r="B132"/>
      <c r="C132"/>
      <c r="D132"/>
      <c r="E132"/>
      <c r="F132"/>
      <c r="G132"/>
      <c r="H132"/>
      <c r="I132"/>
    </row>
    <row r="133" spans="1:11" ht="13.8">
      <c r="A133"/>
      <c r="B133"/>
      <c r="C133"/>
      <c r="D133"/>
      <c r="E133"/>
      <c r="F133"/>
      <c r="G133"/>
      <c r="H133"/>
      <c r="I133"/>
    </row>
    <row r="134" spans="1:11" ht="13.8">
      <c r="A134"/>
      <c r="B134"/>
      <c r="C134"/>
      <c r="D134"/>
      <c r="E134"/>
      <c r="F134"/>
      <c r="G134"/>
      <c r="H134"/>
      <c r="I134"/>
    </row>
    <row r="135" spans="1:11" ht="13.8">
      <c r="A135"/>
      <c r="B135"/>
      <c r="C135"/>
      <c r="D135"/>
      <c r="E135"/>
      <c r="F135"/>
      <c r="G135"/>
      <c r="H135"/>
      <c r="I135"/>
    </row>
    <row r="136" spans="1:11" ht="13.8">
      <c r="A136"/>
      <c r="B136"/>
      <c r="C136"/>
      <c r="D136"/>
      <c r="E136"/>
      <c r="F136"/>
      <c r="G136"/>
      <c r="H136"/>
      <c r="I136"/>
    </row>
    <row r="137" spans="1:11" ht="13.8">
      <c r="A137"/>
      <c r="B137"/>
      <c r="C137"/>
      <c r="D137"/>
      <c r="E137"/>
      <c r="F137"/>
      <c r="G137"/>
      <c r="H137"/>
      <c r="I137"/>
    </row>
    <row r="138" spans="1:11" ht="13.8">
      <c r="A138"/>
      <c r="B138"/>
      <c r="C138"/>
      <c r="D138"/>
      <c r="E138"/>
      <c r="F138"/>
      <c r="G138"/>
      <c r="H138"/>
      <c r="I138"/>
    </row>
    <row r="139" spans="1:11" ht="13.8">
      <c r="A139"/>
      <c r="B139"/>
      <c r="C139"/>
      <c r="D139"/>
      <c r="E139"/>
      <c r="F139"/>
      <c r="G139"/>
      <c r="H139"/>
      <c r="I139"/>
    </row>
    <row r="140" spans="1:11" ht="13.8">
      <c r="A140"/>
      <c r="B140"/>
      <c r="C140"/>
      <c r="D140"/>
      <c r="E140"/>
      <c r="F140"/>
      <c r="G140"/>
      <c r="H140"/>
      <c r="I140"/>
    </row>
    <row r="141" spans="1:11" ht="13.8">
      <c r="A141"/>
      <c r="B141"/>
      <c r="C141"/>
      <c r="D141"/>
      <c r="E141"/>
      <c r="F141"/>
      <c r="G141"/>
      <c r="H141"/>
      <c r="I141"/>
    </row>
    <row r="142" spans="1:11" ht="13.8">
      <c r="A142"/>
      <c r="B142"/>
      <c r="C142"/>
      <c r="D142"/>
      <c r="E142"/>
      <c r="F142"/>
      <c r="G142"/>
      <c r="H142"/>
      <c r="I142"/>
      <c r="J142" s="70"/>
      <c r="K142" s="70"/>
    </row>
    <row r="143" spans="1:11" ht="13.8">
      <c r="A143"/>
      <c r="B143"/>
      <c r="C143"/>
      <c r="D143"/>
      <c r="E143"/>
      <c r="F143"/>
      <c r="G143"/>
      <c r="H143"/>
      <c r="I143"/>
    </row>
    <row r="144" spans="1:11" ht="13.8">
      <c r="A144"/>
      <c r="B144"/>
      <c r="C144"/>
      <c r="D144"/>
      <c r="E144"/>
      <c r="F144"/>
      <c r="G144"/>
      <c r="H144"/>
      <c r="I144"/>
    </row>
    <row r="145" spans="1:11" ht="13.8">
      <c r="A145"/>
      <c r="B145"/>
      <c r="C145"/>
      <c r="D145"/>
      <c r="E145"/>
      <c r="F145"/>
      <c r="G145"/>
      <c r="H145"/>
      <c r="I145"/>
    </row>
    <row r="146" spans="1:11" ht="13.8">
      <c r="A146"/>
      <c r="B146"/>
      <c r="C146"/>
      <c r="D146"/>
      <c r="E146"/>
      <c r="F146"/>
      <c r="G146"/>
      <c r="H146"/>
      <c r="I146"/>
    </row>
    <row r="147" spans="1:11" ht="13.8">
      <c r="A147"/>
      <c r="B147"/>
      <c r="C147"/>
      <c r="D147"/>
      <c r="E147"/>
      <c r="F147"/>
      <c r="G147"/>
      <c r="H147"/>
      <c r="I147"/>
    </row>
    <row r="148" spans="1:11" ht="13.8">
      <c r="A148"/>
      <c r="B148"/>
      <c r="C148"/>
      <c r="D148"/>
      <c r="E148"/>
      <c r="F148"/>
      <c r="G148"/>
      <c r="H148"/>
      <c r="I148"/>
    </row>
    <row r="149" spans="1:11" ht="13.8">
      <c r="A149"/>
      <c r="B149"/>
      <c r="C149"/>
      <c r="D149"/>
      <c r="E149"/>
      <c r="F149"/>
      <c r="G149"/>
      <c r="H149"/>
      <c r="I149"/>
    </row>
    <row r="150" spans="1:11" ht="13.8">
      <c r="A150"/>
      <c r="B150"/>
      <c r="C150"/>
      <c r="D150"/>
      <c r="E150"/>
      <c r="F150"/>
      <c r="G150"/>
      <c r="H150"/>
      <c r="I150"/>
    </row>
    <row r="151" spans="1:11" ht="13.8">
      <c r="A151"/>
      <c r="B151"/>
      <c r="C151"/>
      <c r="D151"/>
      <c r="E151"/>
      <c r="F151"/>
      <c r="G151"/>
      <c r="H151"/>
      <c r="I151"/>
    </row>
    <row r="152" spans="1:11" ht="13.8">
      <c r="A152"/>
      <c r="B152"/>
      <c r="C152"/>
      <c r="D152"/>
      <c r="E152"/>
      <c r="F152"/>
      <c r="G152"/>
      <c r="H152"/>
      <c r="I152"/>
    </row>
    <row r="153" spans="1:11" ht="13.8">
      <c r="A153"/>
      <c r="B153"/>
      <c r="C153"/>
      <c r="D153"/>
      <c r="E153"/>
      <c r="F153"/>
      <c r="G153"/>
      <c r="H153"/>
      <c r="I153"/>
    </row>
    <row r="154" spans="1:11" ht="13.8">
      <c r="A154"/>
      <c r="B154"/>
      <c r="C154"/>
      <c r="D154"/>
      <c r="E154"/>
      <c r="F154"/>
      <c r="G154"/>
      <c r="H154"/>
      <c r="I154"/>
    </row>
    <row r="155" spans="1:11" ht="13.8">
      <c r="A155"/>
      <c r="B155"/>
      <c r="C155"/>
      <c r="D155"/>
      <c r="E155"/>
      <c r="F155"/>
      <c r="G155"/>
      <c r="H155"/>
      <c r="I155"/>
    </row>
    <row r="156" spans="1:11" ht="13.8">
      <c r="A156"/>
      <c r="B156"/>
      <c r="C156"/>
      <c r="D156"/>
      <c r="E156"/>
      <c r="F156"/>
      <c r="G156"/>
      <c r="H156"/>
      <c r="I156"/>
      <c r="J156" s="70"/>
      <c r="K156" s="70"/>
    </row>
    <row r="157" spans="1:11" ht="13.8">
      <c r="A157"/>
      <c r="B157"/>
      <c r="C157"/>
      <c r="D157"/>
      <c r="E157"/>
      <c r="F157"/>
      <c r="G157"/>
      <c r="H157"/>
      <c r="I157"/>
    </row>
    <row r="158" spans="1:11" ht="13.8">
      <c r="A158"/>
      <c r="B158"/>
      <c r="C158"/>
      <c r="D158"/>
      <c r="E158"/>
      <c r="F158"/>
      <c r="G158"/>
      <c r="H158"/>
      <c r="I158"/>
      <c r="K158" s="70"/>
    </row>
    <row r="159" spans="1:11" ht="13.8">
      <c r="A159"/>
      <c r="B159"/>
      <c r="C159"/>
      <c r="D159"/>
      <c r="E159"/>
      <c r="F159"/>
      <c r="G159"/>
      <c r="H159"/>
      <c r="I159"/>
      <c r="J159" s="70"/>
      <c r="K159" s="70"/>
    </row>
    <row r="160" spans="1:11" ht="13.8">
      <c r="A160"/>
      <c r="B160"/>
      <c r="C160"/>
      <c r="D160"/>
      <c r="E160"/>
      <c r="F160"/>
      <c r="G160"/>
      <c r="H160"/>
      <c r="I160"/>
    </row>
    <row r="161" spans="1:11" ht="13.8">
      <c r="A161"/>
      <c r="B161"/>
      <c r="C161"/>
      <c r="D161"/>
      <c r="E161"/>
      <c r="F161"/>
      <c r="G161"/>
      <c r="H161"/>
      <c r="I161"/>
    </row>
    <row r="162" spans="1:11" ht="13.8">
      <c r="A162"/>
      <c r="B162"/>
      <c r="C162"/>
      <c r="D162"/>
      <c r="E162"/>
      <c r="F162"/>
      <c r="G162"/>
      <c r="H162"/>
      <c r="I162"/>
      <c r="J162" s="70"/>
      <c r="K162" s="70"/>
    </row>
    <row r="163" spans="1:11" ht="13.8">
      <c r="A163"/>
      <c r="B163"/>
      <c r="C163"/>
      <c r="D163"/>
      <c r="E163"/>
      <c r="F163"/>
      <c r="G163"/>
      <c r="H163"/>
      <c r="I163"/>
    </row>
    <row r="164" spans="1:11" ht="13.8">
      <c r="A164"/>
      <c r="B164"/>
      <c r="C164"/>
      <c r="D164"/>
      <c r="E164"/>
      <c r="F164"/>
      <c r="G164"/>
      <c r="H164"/>
      <c r="I164"/>
    </row>
    <row r="165" spans="1:11" ht="13.8">
      <c r="A165"/>
      <c r="B165"/>
      <c r="C165"/>
      <c r="D165"/>
      <c r="E165"/>
      <c r="F165"/>
      <c r="G165"/>
      <c r="H165"/>
      <c r="I165"/>
    </row>
    <row r="166" spans="1:11" ht="13.8">
      <c r="A166"/>
      <c r="B166"/>
      <c r="C166"/>
      <c r="D166"/>
      <c r="E166"/>
      <c r="F166"/>
      <c r="G166"/>
      <c r="H166"/>
      <c r="I166"/>
      <c r="J166" s="70"/>
      <c r="K166" s="70"/>
    </row>
    <row r="167" spans="1:11" ht="13.8">
      <c r="A167"/>
      <c r="B167"/>
      <c r="C167"/>
      <c r="D167"/>
      <c r="E167"/>
      <c r="F167"/>
      <c r="G167"/>
      <c r="H167"/>
      <c r="I167"/>
    </row>
    <row r="168" spans="1:11" ht="13.2">
      <c r="A168"/>
      <c r="B168"/>
      <c r="C168"/>
      <c r="D168"/>
      <c r="E168"/>
      <c r="F168"/>
      <c r="G168"/>
      <c r="H168"/>
      <c r="I168"/>
    </row>
    <row r="169" spans="1:11" ht="13.2">
      <c r="A169"/>
      <c r="B169"/>
      <c r="C169"/>
      <c r="D169"/>
      <c r="E169"/>
      <c r="F169"/>
      <c r="G169"/>
      <c r="H169"/>
      <c r="I169"/>
    </row>
    <row r="170" spans="1:11" ht="13.2">
      <c r="A170"/>
      <c r="B170"/>
      <c r="C170"/>
      <c r="D170"/>
      <c r="E170"/>
      <c r="F170"/>
      <c r="G170"/>
      <c r="H170"/>
      <c r="I170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B28"/>
  <sheetViews>
    <sheetView showGridLines="0" topLeftCell="E1" workbookViewId="0">
      <pane ySplit="1" topLeftCell="A2" activePane="bottomLeft" state="frozen"/>
      <selection pane="bottomLeft" activeCell="E7" sqref="E7"/>
    </sheetView>
  </sheetViews>
  <sheetFormatPr baseColWidth="10" defaultColWidth="11.44140625" defaultRowHeight="13.2"/>
  <cols>
    <col min="1" max="1" width="13.33203125" style="4" bestFit="1" customWidth="1"/>
    <col min="2" max="2" width="10.88671875" style="30" bestFit="1" customWidth="1"/>
    <col min="3" max="3" width="12.5546875" style="17" bestFit="1" customWidth="1"/>
    <col min="4" max="4" width="10.33203125" style="10" customWidth="1"/>
    <col min="5" max="5" width="41.109375" style="4" bestFit="1" customWidth="1"/>
    <col min="6" max="6" width="13.6640625" style="4" bestFit="1" customWidth="1"/>
    <col min="7" max="7" width="10.6640625" style="4" bestFit="1" customWidth="1"/>
    <col min="8" max="8" width="11.44140625" style="4"/>
    <col min="9" max="9" width="11.44140625" style="33"/>
    <col min="10" max="11" width="11.44140625" style="4"/>
    <col min="12" max="13" width="11.44140625" style="33"/>
    <col min="14" max="14" width="11.44140625" style="4"/>
    <col min="15" max="15" width="22.6640625" style="9" bestFit="1" customWidth="1"/>
    <col min="16" max="16" width="12.88671875" style="9" bestFit="1" customWidth="1"/>
    <col min="17" max="17" width="17.77734375" style="9" customWidth="1"/>
    <col min="18" max="18" width="12.44140625" style="9" customWidth="1"/>
    <col min="19" max="19" width="12.109375" style="10" bestFit="1" customWidth="1"/>
    <col min="20" max="21" width="12.109375" style="10" customWidth="1"/>
    <col min="22" max="23" width="10.33203125" style="10" customWidth="1"/>
    <col min="24" max="16384" width="11.44140625" style="4"/>
  </cols>
  <sheetData>
    <row r="1" spans="1:28" s="3" customFormat="1" ht="28.5" customHeight="1">
      <c r="A1" s="7" t="s">
        <v>0</v>
      </c>
      <c r="B1" s="28" t="s">
        <v>1</v>
      </c>
      <c r="C1" s="15" t="s">
        <v>2</v>
      </c>
      <c r="D1" s="7" t="s">
        <v>3</v>
      </c>
      <c r="E1" s="7" t="s">
        <v>90</v>
      </c>
      <c r="F1" s="7" t="s">
        <v>211</v>
      </c>
      <c r="G1" s="7" t="s">
        <v>212</v>
      </c>
      <c r="H1" s="7" t="s">
        <v>4</v>
      </c>
      <c r="I1" s="31" t="s">
        <v>92</v>
      </c>
      <c r="J1" s="7" t="s">
        <v>5</v>
      </c>
      <c r="K1" s="7" t="s">
        <v>213</v>
      </c>
      <c r="L1" s="31" t="s">
        <v>207</v>
      </c>
      <c r="M1" s="31" t="s">
        <v>34</v>
      </c>
      <c r="N1" s="7" t="s">
        <v>6</v>
      </c>
      <c r="O1" s="7" t="s">
        <v>8</v>
      </c>
      <c r="P1" s="7" t="s">
        <v>7</v>
      </c>
      <c r="Q1" s="7" t="s">
        <v>10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88</v>
      </c>
      <c r="X1" s="7" t="s">
        <v>89</v>
      </c>
      <c r="Y1" s="7" t="s">
        <v>91</v>
      </c>
      <c r="Z1" s="7" t="s">
        <v>93</v>
      </c>
      <c r="AA1" s="7" t="s">
        <v>94</v>
      </c>
      <c r="AB1" s="3" t="s">
        <v>94</v>
      </c>
    </row>
    <row r="2" spans="1:28" s="5" customFormat="1" ht="15" customHeight="1">
      <c r="A2" s="8" t="s">
        <v>127</v>
      </c>
      <c r="B2" s="29" t="s">
        <v>108</v>
      </c>
      <c r="C2" s="16" t="s">
        <v>123</v>
      </c>
      <c r="D2" s="6" t="s">
        <v>128</v>
      </c>
      <c r="E2" s="5" t="s">
        <v>130</v>
      </c>
      <c r="F2" s="5" t="s">
        <v>11</v>
      </c>
      <c r="G2" s="5" t="s">
        <v>214</v>
      </c>
      <c r="H2" s="5" t="s">
        <v>38</v>
      </c>
      <c r="I2" s="32">
        <v>98271.54</v>
      </c>
      <c r="J2" s="5">
        <v>10.301</v>
      </c>
      <c r="K2" s="5" t="str">
        <f t="shared" ref="K2:K3" si="0">+S2&amp;U2&amp;R2</f>
        <v>100080091039465</v>
      </c>
      <c r="L2" s="32">
        <v>9508.83</v>
      </c>
      <c r="M2" s="32">
        <f t="shared" ref="M2:M3" si="1">+J2*L2</f>
        <v>97950.457829999999</v>
      </c>
      <c r="N2" s="5" t="s">
        <v>131</v>
      </c>
      <c r="O2" s="6" t="s">
        <v>126</v>
      </c>
      <c r="P2" s="6" t="s">
        <v>208</v>
      </c>
      <c r="Q2" s="71">
        <v>9019327687</v>
      </c>
      <c r="R2" s="6">
        <v>465</v>
      </c>
      <c r="S2" s="6">
        <v>10008009</v>
      </c>
      <c r="T2" s="6" t="s">
        <v>96</v>
      </c>
      <c r="U2" s="6">
        <v>1039</v>
      </c>
      <c r="V2" s="6" t="s">
        <v>97</v>
      </c>
      <c r="W2" s="6"/>
      <c r="X2" s="5" t="s">
        <v>129</v>
      </c>
      <c r="Y2" s="5">
        <v>9540</v>
      </c>
      <c r="AA2" s="5" t="s">
        <v>98</v>
      </c>
    </row>
    <row r="3" spans="1:28" s="5" customFormat="1" ht="15" customHeight="1">
      <c r="A3" s="8" t="s">
        <v>132</v>
      </c>
      <c r="B3" s="29" t="s">
        <v>104</v>
      </c>
      <c r="C3" s="16" t="s">
        <v>122</v>
      </c>
      <c r="D3" s="6" t="s">
        <v>133</v>
      </c>
      <c r="E3" s="5" t="s">
        <v>130</v>
      </c>
      <c r="F3" s="5" t="s">
        <v>11</v>
      </c>
      <c r="G3" s="5" t="s">
        <v>214</v>
      </c>
      <c r="H3" s="5" t="s">
        <v>40</v>
      </c>
      <c r="I3" s="32">
        <v>121916.56</v>
      </c>
      <c r="J3" s="5">
        <v>7.9580000000000002</v>
      </c>
      <c r="K3" s="5" t="str">
        <f t="shared" si="0"/>
        <v>100080091039465</v>
      </c>
      <c r="L3" s="32">
        <v>15989.12</v>
      </c>
      <c r="M3" s="32">
        <f t="shared" si="1"/>
        <v>127241.41696</v>
      </c>
      <c r="N3" s="5" t="s">
        <v>134</v>
      </c>
      <c r="O3" s="6" t="s">
        <v>126</v>
      </c>
      <c r="P3" s="6" t="s">
        <v>208</v>
      </c>
      <c r="Q3" s="71">
        <v>9019327687</v>
      </c>
      <c r="R3" s="6">
        <v>465</v>
      </c>
      <c r="S3" s="6">
        <v>10008009</v>
      </c>
      <c r="T3" s="6" t="s">
        <v>96</v>
      </c>
      <c r="U3" s="6">
        <v>1039</v>
      </c>
      <c r="V3" s="6" t="s">
        <v>97</v>
      </c>
      <c r="W3" s="6"/>
      <c r="X3" s="5" t="s">
        <v>129</v>
      </c>
      <c r="Y3" s="5">
        <v>15320</v>
      </c>
      <c r="AA3" s="5" t="s">
        <v>98</v>
      </c>
    </row>
    <row r="4" spans="1:28" s="5" customFormat="1" ht="15" customHeight="1">
      <c r="A4" s="8" t="s">
        <v>135</v>
      </c>
      <c r="B4" s="29" t="s">
        <v>108</v>
      </c>
      <c r="C4" s="16" t="s">
        <v>114</v>
      </c>
      <c r="D4" s="6" t="s">
        <v>136</v>
      </c>
      <c r="E4" s="5" t="s">
        <v>130</v>
      </c>
      <c r="F4" s="5" t="s">
        <v>11</v>
      </c>
      <c r="G4" s="5" t="s">
        <v>214</v>
      </c>
      <c r="H4" s="5" t="s">
        <v>40</v>
      </c>
      <c r="I4" s="32">
        <v>169286</v>
      </c>
      <c r="J4" s="5">
        <v>11.05</v>
      </c>
      <c r="K4" s="5" t="str">
        <f t="shared" ref="K4:K7" si="2">+S4&amp;U4&amp;R4</f>
        <v>100080091039465</v>
      </c>
      <c r="L4" s="32">
        <v>15989.12</v>
      </c>
      <c r="M4" s="32">
        <f t="shared" ref="M4:M7" si="3">+J4*L4</f>
        <v>176679.77600000001</v>
      </c>
      <c r="N4" s="5" t="s">
        <v>137</v>
      </c>
      <c r="O4" s="6" t="s">
        <v>126</v>
      </c>
      <c r="P4" s="6" t="s">
        <v>208</v>
      </c>
      <c r="Q4" s="71">
        <v>9019327687</v>
      </c>
      <c r="R4" s="6">
        <v>465</v>
      </c>
      <c r="S4" s="6">
        <v>10008009</v>
      </c>
      <c r="T4" s="6" t="s">
        <v>96</v>
      </c>
      <c r="U4" s="6">
        <v>1039</v>
      </c>
      <c r="V4" s="6" t="s">
        <v>97</v>
      </c>
      <c r="W4" s="6"/>
      <c r="X4" s="5" t="s">
        <v>129</v>
      </c>
      <c r="Y4" s="5">
        <v>15320</v>
      </c>
      <c r="AA4" s="5" t="s">
        <v>98</v>
      </c>
    </row>
    <row r="5" spans="1:28" s="5" customFormat="1" ht="15" customHeight="1">
      <c r="A5" s="8" t="s">
        <v>138</v>
      </c>
      <c r="B5" s="29" t="s">
        <v>99</v>
      </c>
      <c r="C5" s="16" t="s">
        <v>116</v>
      </c>
      <c r="D5" s="6" t="s">
        <v>133</v>
      </c>
      <c r="E5" s="5" t="s">
        <v>130</v>
      </c>
      <c r="F5" s="5" t="s">
        <v>11</v>
      </c>
      <c r="G5" s="5" t="s">
        <v>214</v>
      </c>
      <c r="H5" s="5" t="s">
        <v>40</v>
      </c>
      <c r="I5" s="32">
        <v>103535.03999999999</v>
      </c>
      <c r="J5" s="5">
        <v>6.8159999999999998</v>
      </c>
      <c r="K5" s="5" t="str">
        <f t="shared" si="2"/>
        <v>100080091039465</v>
      </c>
      <c r="L5" s="32">
        <v>15989.12</v>
      </c>
      <c r="M5" s="32">
        <f t="shared" si="3"/>
        <v>108981.84192000001</v>
      </c>
      <c r="N5" s="5" t="s">
        <v>139</v>
      </c>
      <c r="O5" s="6" t="s">
        <v>126</v>
      </c>
      <c r="P5" s="6" t="s">
        <v>208</v>
      </c>
      <c r="Q5" s="71">
        <v>9019327687</v>
      </c>
      <c r="R5" s="6">
        <v>465</v>
      </c>
      <c r="S5" s="6">
        <v>10008009</v>
      </c>
      <c r="T5" s="6" t="s">
        <v>96</v>
      </c>
      <c r="U5" s="6">
        <v>1039</v>
      </c>
      <c r="V5" s="6" t="s">
        <v>97</v>
      </c>
      <c r="W5" s="6"/>
      <c r="X5" s="5" t="s">
        <v>129</v>
      </c>
      <c r="Y5" s="5">
        <v>15190</v>
      </c>
      <c r="AA5" s="5" t="s">
        <v>98</v>
      </c>
    </row>
    <row r="6" spans="1:28" s="5" customFormat="1" ht="15" customHeight="1">
      <c r="A6" s="8" t="s">
        <v>140</v>
      </c>
      <c r="B6" s="29" t="s">
        <v>110</v>
      </c>
      <c r="C6" s="16" t="s">
        <v>141</v>
      </c>
      <c r="D6" s="6" t="s">
        <v>142</v>
      </c>
      <c r="E6" s="5" t="s">
        <v>130</v>
      </c>
      <c r="F6" s="5" t="s">
        <v>11</v>
      </c>
      <c r="G6" s="5" t="s">
        <v>214</v>
      </c>
      <c r="H6" s="5" t="s">
        <v>40</v>
      </c>
      <c r="I6" s="32">
        <v>195069.98</v>
      </c>
      <c r="J6" s="5">
        <v>12.842000000000001</v>
      </c>
      <c r="K6" s="5" t="str">
        <f t="shared" si="2"/>
        <v>100080091039465</v>
      </c>
      <c r="L6" s="32">
        <v>15989.12</v>
      </c>
      <c r="M6" s="32">
        <f t="shared" si="3"/>
        <v>205332.27904000002</v>
      </c>
      <c r="N6" s="5" t="s">
        <v>143</v>
      </c>
      <c r="O6" s="6" t="s">
        <v>126</v>
      </c>
      <c r="P6" s="6" t="s">
        <v>208</v>
      </c>
      <c r="Q6" s="71">
        <v>9019327687</v>
      </c>
      <c r="R6" s="6">
        <v>465</v>
      </c>
      <c r="S6" s="6">
        <v>10008009</v>
      </c>
      <c r="T6" s="6" t="s">
        <v>96</v>
      </c>
      <c r="U6" s="6">
        <v>1039</v>
      </c>
      <c r="V6" s="6" t="s">
        <v>97</v>
      </c>
      <c r="W6" s="6"/>
      <c r="X6" s="5" t="s">
        <v>129</v>
      </c>
      <c r="Y6" s="5">
        <v>15190</v>
      </c>
      <c r="AA6" s="5" t="s">
        <v>98</v>
      </c>
    </row>
    <row r="7" spans="1:28" s="5" customFormat="1" ht="15" customHeight="1">
      <c r="A7" s="8" t="s">
        <v>144</v>
      </c>
      <c r="B7" s="29" t="s">
        <v>110</v>
      </c>
      <c r="C7" s="16" t="s">
        <v>111</v>
      </c>
      <c r="D7" s="6" t="s">
        <v>145</v>
      </c>
      <c r="E7" s="5" t="s">
        <v>130</v>
      </c>
      <c r="F7" s="5" t="s">
        <v>11</v>
      </c>
      <c r="G7" s="5" t="s">
        <v>214</v>
      </c>
      <c r="H7" s="5" t="s">
        <v>40</v>
      </c>
      <c r="I7" s="32">
        <v>147768.32000000001</v>
      </c>
      <c r="J7" s="5">
        <v>9.7279999999999998</v>
      </c>
      <c r="K7" s="5" t="str">
        <f t="shared" si="2"/>
        <v>100080091039465</v>
      </c>
      <c r="L7" s="32">
        <v>15989.12</v>
      </c>
      <c r="M7" s="32">
        <f t="shared" si="3"/>
        <v>155542.15935999999</v>
      </c>
      <c r="N7" s="5" t="s">
        <v>146</v>
      </c>
      <c r="O7" s="6" t="s">
        <v>126</v>
      </c>
      <c r="P7" s="6" t="s">
        <v>208</v>
      </c>
      <c r="Q7" s="71">
        <v>9019327687</v>
      </c>
      <c r="R7" s="6">
        <v>465</v>
      </c>
      <c r="S7" s="6">
        <v>10008009</v>
      </c>
      <c r="T7" s="6" t="s">
        <v>96</v>
      </c>
      <c r="U7" s="6">
        <v>1039</v>
      </c>
      <c r="V7" s="6" t="s">
        <v>97</v>
      </c>
      <c r="W7" s="6"/>
      <c r="X7" s="5" t="s">
        <v>129</v>
      </c>
      <c r="Y7" s="5">
        <v>15190</v>
      </c>
      <c r="AA7" s="5" t="s">
        <v>98</v>
      </c>
    </row>
    <row r="8" spans="1:28" s="5" customFormat="1" ht="15" customHeight="1">
      <c r="A8" s="8" t="s">
        <v>151</v>
      </c>
      <c r="B8" s="29" t="s">
        <v>100</v>
      </c>
      <c r="C8" s="16" t="s">
        <v>152</v>
      </c>
      <c r="D8" s="6" t="s">
        <v>153</v>
      </c>
      <c r="E8" s="5" t="s">
        <v>130</v>
      </c>
      <c r="F8" s="5" t="s">
        <v>11</v>
      </c>
      <c r="G8" s="5" t="s">
        <v>214</v>
      </c>
      <c r="H8" s="5" t="s">
        <v>40</v>
      </c>
      <c r="I8" s="32">
        <v>128989.5</v>
      </c>
      <c r="J8" s="5">
        <v>8.4749999999999996</v>
      </c>
      <c r="K8" s="5" t="str">
        <f t="shared" ref="K8" si="4">+S8&amp;U8&amp;R8</f>
        <v>100080091069465</v>
      </c>
      <c r="L8" s="32">
        <v>15989.12</v>
      </c>
      <c r="M8" s="32">
        <f t="shared" ref="M8" si="5">+J8*L8</f>
        <v>135507.79199999999</v>
      </c>
      <c r="N8" s="5" t="s">
        <v>154</v>
      </c>
      <c r="O8" s="6" t="s">
        <v>149</v>
      </c>
      <c r="P8" s="6" t="s">
        <v>208</v>
      </c>
      <c r="Q8" s="71">
        <v>9019327687</v>
      </c>
      <c r="R8" s="6">
        <v>465</v>
      </c>
      <c r="S8" s="6">
        <v>10008009</v>
      </c>
      <c r="T8" s="6" t="s">
        <v>96</v>
      </c>
      <c r="U8" s="6">
        <v>1069</v>
      </c>
      <c r="V8" s="6" t="s">
        <v>97</v>
      </c>
      <c r="W8" s="6"/>
      <c r="X8" s="5" t="s">
        <v>129</v>
      </c>
      <c r="Y8" s="5">
        <v>15220</v>
      </c>
      <c r="AA8" s="5" t="s">
        <v>98</v>
      </c>
    </row>
    <row r="9" spans="1:28" s="5" customFormat="1" ht="15" customHeight="1">
      <c r="A9" s="8" t="s">
        <v>159</v>
      </c>
      <c r="B9" s="29" t="s">
        <v>100</v>
      </c>
      <c r="C9" s="16" t="s">
        <v>118</v>
      </c>
      <c r="D9" s="6" t="s">
        <v>160</v>
      </c>
      <c r="E9" s="5" t="s">
        <v>130</v>
      </c>
      <c r="F9" s="5" t="s">
        <v>11</v>
      </c>
      <c r="G9" s="5" t="s">
        <v>214</v>
      </c>
      <c r="H9" s="5" t="s">
        <v>38</v>
      </c>
      <c r="I9" s="32">
        <v>106717.52</v>
      </c>
      <c r="J9" s="5">
        <v>11.128</v>
      </c>
      <c r="K9" s="5" t="str">
        <f t="shared" ref="K9:K14" si="6">+S9&amp;U9&amp;R9</f>
        <v>100080091039465</v>
      </c>
      <c r="L9" s="32">
        <v>9508.83</v>
      </c>
      <c r="M9" s="32">
        <f t="shared" ref="M9:M14" si="7">+J9*L9</f>
        <v>105814.26024</v>
      </c>
      <c r="N9" s="5" t="s">
        <v>161</v>
      </c>
      <c r="O9" s="6" t="s">
        <v>126</v>
      </c>
      <c r="P9" s="6" t="s">
        <v>208</v>
      </c>
      <c r="Q9" s="71">
        <v>9019327687</v>
      </c>
      <c r="R9" s="6">
        <v>465</v>
      </c>
      <c r="S9" s="6">
        <v>10008009</v>
      </c>
      <c r="T9" s="6" t="s">
        <v>96</v>
      </c>
      <c r="U9" s="6">
        <v>1039</v>
      </c>
      <c r="V9" s="6" t="s">
        <v>97</v>
      </c>
      <c r="W9" s="6"/>
      <c r="X9" s="5" t="s">
        <v>129</v>
      </c>
      <c r="Y9" s="5">
        <v>9590</v>
      </c>
      <c r="AA9" s="5" t="s">
        <v>98</v>
      </c>
    </row>
    <row r="10" spans="1:28" s="5" customFormat="1" ht="15" customHeight="1">
      <c r="A10" s="8" t="s">
        <v>162</v>
      </c>
      <c r="B10" s="29" t="s">
        <v>100</v>
      </c>
      <c r="C10" s="16" t="s">
        <v>113</v>
      </c>
      <c r="D10" s="6" t="s">
        <v>163</v>
      </c>
      <c r="E10" s="5" t="s">
        <v>130</v>
      </c>
      <c r="F10" s="5" t="s">
        <v>11</v>
      </c>
      <c r="G10" s="5" t="s">
        <v>214</v>
      </c>
      <c r="H10" s="5" t="s">
        <v>38</v>
      </c>
      <c r="I10" s="32">
        <v>47086.9</v>
      </c>
      <c r="J10" s="5">
        <v>4.91</v>
      </c>
      <c r="K10" s="5" t="str">
        <f t="shared" si="6"/>
        <v>100080091039465</v>
      </c>
      <c r="L10" s="32">
        <v>9508.83</v>
      </c>
      <c r="M10" s="32">
        <f t="shared" si="7"/>
        <v>46688.355300000003</v>
      </c>
      <c r="N10" s="5" t="s">
        <v>164</v>
      </c>
      <c r="O10" s="6" t="s">
        <v>126</v>
      </c>
      <c r="P10" s="6" t="s">
        <v>208</v>
      </c>
      <c r="Q10" s="71">
        <v>9019327687</v>
      </c>
      <c r="R10" s="6">
        <v>465</v>
      </c>
      <c r="S10" s="6">
        <v>10008009</v>
      </c>
      <c r="T10" s="6" t="s">
        <v>96</v>
      </c>
      <c r="U10" s="6">
        <v>1039</v>
      </c>
      <c r="V10" s="6" t="s">
        <v>97</v>
      </c>
      <c r="W10" s="6"/>
      <c r="X10" s="5" t="s">
        <v>129</v>
      </c>
      <c r="Y10" s="5">
        <v>9590</v>
      </c>
      <c r="AA10" s="5" t="s">
        <v>98</v>
      </c>
    </row>
    <row r="11" spans="1:28" s="5" customFormat="1" ht="15" customHeight="1">
      <c r="A11" s="8" t="s">
        <v>165</v>
      </c>
      <c r="B11" s="29" t="s">
        <v>103</v>
      </c>
      <c r="C11" s="16" t="s">
        <v>148</v>
      </c>
      <c r="D11" s="6" t="s">
        <v>160</v>
      </c>
      <c r="E11" s="5" t="s">
        <v>130</v>
      </c>
      <c r="F11" s="5" t="s">
        <v>11</v>
      </c>
      <c r="G11" s="5" t="s">
        <v>214</v>
      </c>
      <c r="H11" s="5" t="s">
        <v>38</v>
      </c>
      <c r="I11" s="32">
        <v>95781.6</v>
      </c>
      <c r="J11" s="5">
        <v>10.039999999999999</v>
      </c>
      <c r="K11" s="5" t="str">
        <f t="shared" si="6"/>
        <v>100080091039465</v>
      </c>
      <c r="L11" s="32">
        <v>9508.83</v>
      </c>
      <c r="M11" s="32">
        <f t="shared" si="7"/>
        <v>95468.653199999986</v>
      </c>
      <c r="N11" s="5" t="s">
        <v>166</v>
      </c>
      <c r="O11" s="6" t="s">
        <v>126</v>
      </c>
      <c r="P11" s="6" t="s">
        <v>208</v>
      </c>
      <c r="Q11" s="71">
        <v>9019327687</v>
      </c>
      <c r="R11" s="6">
        <v>465</v>
      </c>
      <c r="S11" s="6">
        <v>10008009</v>
      </c>
      <c r="T11" s="6" t="s">
        <v>96</v>
      </c>
      <c r="U11" s="6">
        <v>1039</v>
      </c>
      <c r="V11" s="6" t="s">
        <v>97</v>
      </c>
      <c r="W11" s="6"/>
      <c r="X11" s="5" t="s">
        <v>129</v>
      </c>
      <c r="Y11" s="5">
        <v>9540</v>
      </c>
      <c r="AA11" s="5" t="s">
        <v>98</v>
      </c>
    </row>
    <row r="12" spans="1:28" s="5" customFormat="1" ht="15" customHeight="1">
      <c r="A12" s="8" t="s">
        <v>167</v>
      </c>
      <c r="B12" s="29" t="s">
        <v>95</v>
      </c>
      <c r="C12" s="16" t="s">
        <v>120</v>
      </c>
      <c r="D12" s="6" t="s">
        <v>145</v>
      </c>
      <c r="E12" s="5" t="s">
        <v>130</v>
      </c>
      <c r="F12" s="5" t="s">
        <v>11</v>
      </c>
      <c r="G12" s="5" t="s">
        <v>214</v>
      </c>
      <c r="H12" s="5" t="s">
        <v>40</v>
      </c>
      <c r="I12" s="32">
        <v>158408.79999999999</v>
      </c>
      <c r="J12" s="5">
        <v>10.34</v>
      </c>
      <c r="K12" s="5" t="str">
        <f t="shared" si="6"/>
        <v>100080091039465</v>
      </c>
      <c r="L12" s="32">
        <v>15989.12</v>
      </c>
      <c r="M12" s="32">
        <f t="shared" si="7"/>
        <v>165327.50080000001</v>
      </c>
      <c r="N12" s="5" t="s">
        <v>168</v>
      </c>
      <c r="O12" s="6" t="s">
        <v>126</v>
      </c>
      <c r="P12" s="6" t="s">
        <v>208</v>
      </c>
      <c r="Q12" s="71">
        <v>9019327687</v>
      </c>
      <c r="R12" s="6">
        <v>465</v>
      </c>
      <c r="S12" s="6">
        <v>10008009</v>
      </c>
      <c r="T12" s="6" t="s">
        <v>96</v>
      </c>
      <c r="U12" s="6">
        <v>1039</v>
      </c>
      <c r="V12" s="6" t="s">
        <v>97</v>
      </c>
      <c r="W12" s="6"/>
      <c r="X12" s="5" t="s">
        <v>129</v>
      </c>
      <c r="Y12" s="5">
        <v>15320</v>
      </c>
      <c r="AA12" s="5" t="s">
        <v>98</v>
      </c>
    </row>
    <row r="13" spans="1:28" s="5" customFormat="1" ht="15" customHeight="1">
      <c r="A13" s="8" t="s">
        <v>169</v>
      </c>
      <c r="B13" s="29" t="s">
        <v>108</v>
      </c>
      <c r="C13" s="16" t="s">
        <v>112</v>
      </c>
      <c r="D13" s="6" t="s">
        <v>142</v>
      </c>
      <c r="E13" s="5" t="s">
        <v>130</v>
      </c>
      <c r="F13" s="5" t="s">
        <v>11</v>
      </c>
      <c r="G13" s="5" t="s">
        <v>214</v>
      </c>
      <c r="H13" s="5" t="s">
        <v>40</v>
      </c>
      <c r="I13" s="32">
        <v>165486.64000000001</v>
      </c>
      <c r="J13" s="5">
        <v>10.802</v>
      </c>
      <c r="K13" s="5" t="str">
        <f t="shared" si="6"/>
        <v>100080091039465</v>
      </c>
      <c r="L13" s="32">
        <v>15989.12</v>
      </c>
      <c r="M13" s="32">
        <f t="shared" si="7"/>
        <v>172714.47424000001</v>
      </c>
      <c r="N13" s="5" t="s">
        <v>170</v>
      </c>
      <c r="O13" s="6" t="s">
        <v>126</v>
      </c>
      <c r="P13" s="6" t="s">
        <v>208</v>
      </c>
      <c r="Q13" s="71">
        <v>9019327687</v>
      </c>
      <c r="R13" s="6">
        <v>465</v>
      </c>
      <c r="S13" s="6">
        <v>10008009</v>
      </c>
      <c r="T13" s="6" t="s">
        <v>96</v>
      </c>
      <c r="U13" s="6">
        <v>1039</v>
      </c>
      <c r="V13" s="6" t="s">
        <v>97</v>
      </c>
      <c r="W13" s="6"/>
      <c r="X13" s="5" t="s">
        <v>129</v>
      </c>
      <c r="Y13" s="5">
        <v>15320</v>
      </c>
      <c r="AA13" s="5" t="s">
        <v>98</v>
      </c>
    </row>
    <row r="14" spans="1:28" s="5" customFormat="1" ht="15" customHeight="1">
      <c r="A14" s="8" t="s">
        <v>171</v>
      </c>
      <c r="B14" s="29" t="s">
        <v>102</v>
      </c>
      <c r="C14" s="16" t="s">
        <v>125</v>
      </c>
      <c r="D14" s="6" t="s">
        <v>142</v>
      </c>
      <c r="E14" s="5" t="s">
        <v>130</v>
      </c>
      <c r="F14" s="5" t="s">
        <v>11</v>
      </c>
      <c r="G14" s="5" t="s">
        <v>214</v>
      </c>
      <c r="H14" s="5" t="s">
        <v>40</v>
      </c>
      <c r="I14" s="32">
        <v>194211.64</v>
      </c>
      <c r="J14" s="5">
        <v>12.677</v>
      </c>
      <c r="K14" s="5" t="str">
        <f t="shared" si="6"/>
        <v>100080091039465</v>
      </c>
      <c r="L14" s="32">
        <v>15989.12</v>
      </c>
      <c r="M14" s="32">
        <f t="shared" si="7"/>
        <v>202694.07424000002</v>
      </c>
      <c r="N14" s="5" t="s">
        <v>172</v>
      </c>
      <c r="O14" s="6" t="s">
        <v>126</v>
      </c>
      <c r="P14" s="6" t="s">
        <v>208</v>
      </c>
      <c r="Q14" s="71">
        <v>9019327687</v>
      </c>
      <c r="R14" s="6">
        <v>465</v>
      </c>
      <c r="S14" s="6">
        <v>10008009</v>
      </c>
      <c r="T14" s="6" t="s">
        <v>96</v>
      </c>
      <c r="U14" s="6">
        <v>1039</v>
      </c>
      <c r="V14" s="6" t="s">
        <v>97</v>
      </c>
      <c r="W14" s="6"/>
      <c r="X14" s="5" t="s">
        <v>129</v>
      </c>
      <c r="Y14" s="5">
        <v>15320</v>
      </c>
      <c r="AA14" s="5" t="s">
        <v>98</v>
      </c>
    </row>
    <row r="15" spans="1:28" s="5" customFormat="1" ht="15" customHeight="1">
      <c r="A15" s="8" t="s">
        <v>173</v>
      </c>
      <c r="B15" s="29" t="s">
        <v>108</v>
      </c>
      <c r="C15" s="16" t="s">
        <v>109</v>
      </c>
      <c r="D15" s="6" t="s">
        <v>153</v>
      </c>
      <c r="E15" s="5" t="s">
        <v>130</v>
      </c>
      <c r="F15" s="5" t="s">
        <v>11</v>
      </c>
      <c r="G15" s="5" t="s">
        <v>214</v>
      </c>
      <c r="H15" s="5" t="s">
        <v>40</v>
      </c>
      <c r="I15" s="32">
        <v>105642.02</v>
      </c>
      <c r="J15" s="5">
        <v>6.9409999999999998</v>
      </c>
      <c r="K15" s="5" t="str">
        <f t="shared" ref="K15" si="8">+S15&amp;U15&amp;R15</f>
        <v>100080091069465</v>
      </c>
      <c r="L15" s="32">
        <v>15989.12</v>
      </c>
      <c r="M15" s="32">
        <f t="shared" ref="M15" si="9">+J15*L15</f>
        <v>110980.48192000001</v>
      </c>
      <c r="N15" s="5" t="s">
        <v>174</v>
      </c>
      <c r="O15" s="6" t="s">
        <v>149</v>
      </c>
      <c r="P15" s="6" t="s">
        <v>208</v>
      </c>
      <c r="Q15" s="71">
        <v>9019327687</v>
      </c>
      <c r="R15" s="6">
        <v>465</v>
      </c>
      <c r="S15" s="6">
        <v>10008009</v>
      </c>
      <c r="T15" s="6" t="s">
        <v>96</v>
      </c>
      <c r="U15" s="6">
        <v>1069</v>
      </c>
      <c r="V15" s="6" t="s">
        <v>97</v>
      </c>
      <c r="W15" s="6"/>
      <c r="X15" s="5" t="s">
        <v>129</v>
      </c>
      <c r="Y15" s="5">
        <v>15220</v>
      </c>
      <c r="AA15" s="5" t="s">
        <v>98</v>
      </c>
    </row>
    <row r="16" spans="1:28" s="5" customFormat="1" ht="15" customHeight="1">
      <c r="A16" s="8" t="s">
        <v>176</v>
      </c>
      <c r="B16" s="29" t="s">
        <v>100</v>
      </c>
      <c r="C16" s="16" t="s">
        <v>119</v>
      </c>
      <c r="D16" s="6" t="s">
        <v>177</v>
      </c>
      <c r="E16" s="5" t="s">
        <v>130</v>
      </c>
      <c r="F16" s="5" t="s">
        <v>11</v>
      </c>
      <c r="G16" s="5" t="s">
        <v>214</v>
      </c>
      <c r="H16" s="5" t="s">
        <v>38</v>
      </c>
      <c r="I16" s="32">
        <v>91958.51</v>
      </c>
      <c r="J16" s="5">
        <v>9.5890000000000004</v>
      </c>
      <c r="K16" s="5" t="str">
        <f t="shared" ref="K16:K21" si="10">+S16&amp;U16&amp;R16</f>
        <v>100080091039465</v>
      </c>
      <c r="L16" s="32">
        <v>9508.83</v>
      </c>
      <c r="M16" s="32">
        <f t="shared" ref="M16:M21" si="11">+J16*L16</f>
        <v>91180.170870000002</v>
      </c>
      <c r="N16" s="5" t="s">
        <v>178</v>
      </c>
      <c r="O16" s="6" t="s">
        <v>126</v>
      </c>
      <c r="P16" s="6" t="s">
        <v>208</v>
      </c>
      <c r="Q16" s="71">
        <v>9019327687</v>
      </c>
      <c r="R16" s="6">
        <v>465</v>
      </c>
      <c r="S16" s="6">
        <v>10008009</v>
      </c>
      <c r="T16" s="6" t="s">
        <v>96</v>
      </c>
      <c r="U16" s="6">
        <v>1039</v>
      </c>
      <c r="V16" s="6" t="s">
        <v>97</v>
      </c>
      <c r="W16" s="6"/>
      <c r="X16" s="5" t="s">
        <v>129</v>
      </c>
      <c r="Y16" s="5">
        <v>9590</v>
      </c>
      <c r="AA16" s="5" t="s">
        <v>98</v>
      </c>
    </row>
    <row r="17" spans="1:27" s="5" customFormat="1" ht="15" customHeight="1">
      <c r="A17" s="8" t="s">
        <v>179</v>
      </c>
      <c r="B17" s="29" t="s">
        <v>102</v>
      </c>
      <c r="C17" s="16" t="s">
        <v>115</v>
      </c>
      <c r="D17" s="6" t="s">
        <v>163</v>
      </c>
      <c r="E17" s="5" t="s">
        <v>130</v>
      </c>
      <c r="F17" s="5" t="s">
        <v>11</v>
      </c>
      <c r="G17" s="5" t="s">
        <v>214</v>
      </c>
      <c r="H17" s="5" t="s">
        <v>38</v>
      </c>
      <c r="I17" s="32">
        <v>101753.64</v>
      </c>
      <c r="J17" s="5">
        <v>10.666</v>
      </c>
      <c r="K17" s="5" t="str">
        <f t="shared" si="10"/>
        <v>100080091039465</v>
      </c>
      <c r="L17" s="32">
        <v>9508.83</v>
      </c>
      <c r="M17" s="32">
        <f t="shared" si="11"/>
        <v>101421.18078000001</v>
      </c>
      <c r="N17" s="5" t="s">
        <v>180</v>
      </c>
      <c r="O17" s="6" t="s">
        <v>126</v>
      </c>
      <c r="P17" s="6" t="s">
        <v>208</v>
      </c>
      <c r="Q17" s="71">
        <v>9019327687</v>
      </c>
      <c r="R17" s="6">
        <v>465</v>
      </c>
      <c r="S17" s="6">
        <v>10008009</v>
      </c>
      <c r="T17" s="6" t="s">
        <v>96</v>
      </c>
      <c r="U17" s="6">
        <v>1039</v>
      </c>
      <c r="V17" s="6" t="s">
        <v>97</v>
      </c>
      <c r="W17" s="6"/>
      <c r="X17" s="5" t="s">
        <v>129</v>
      </c>
      <c r="Y17" s="5">
        <v>9540</v>
      </c>
      <c r="AA17" s="5" t="s">
        <v>98</v>
      </c>
    </row>
    <row r="18" spans="1:27" s="5" customFormat="1" ht="15" customHeight="1">
      <c r="A18" s="8" t="s">
        <v>181</v>
      </c>
      <c r="B18" s="29" t="s">
        <v>103</v>
      </c>
      <c r="C18" s="16" t="s">
        <v>157</v>
      </c>
      <c r="D18" s="6" t="s">
        <v>182</v>
      </c>
      <c r="E18" s="5" t="s">
        <v>130</v>
      </c>
      <c r="F18" s="5" t="s">
        <v>11</v>
      </c>
      <c r="G18" s="5" t="s">
        <v>214</v>
      </c>
      <c r="H18" s="5" t="s">
        <v>38</v>
      </c>
      <c r="I18" s="32">
        <v>98004.42</v>
      </c>
      <c r="J18" s="5">
        <v>10.273</v>
      </c>
      <c r="K18" s="5" t="str">
        <f t="shared" si="10"/>
        <v>100080091039465</v>
      </c>
      <c r="L18" s="32">
        <v>9508.83</v>
      </c>
      <c r="M18" s="32">
        <f t="shared" si="11"/>
        <v>97684.210590000002</v>
      </c>
      <c r="N18" s="5" t="s">
        <v>183</v>
      </c>
      <c r="O18" s="6" t="s">
        <v>126</v>
      </c>
      <c r="P18" s="6" t="s">
        <v>208</v>
      </c>
      <c r="Q18" s="71">
        <v>9019327687</v>
      </c>
      <c r="R18" s="6">
        <v>465</v>
      </c>
      <c r="S18" s="6">
        <v>10008009</v>
      </c>
      <c r="T18" s="6" t="s">
        <v>96</v>
      </c>
      <c r="U18" s="6">
        <v>1039</v>
      </c>
      <c r="V18" s="6" t="s">
        <v>97</v>
      </c>
      <c r="W18" s="6"/>
      <c r="X18" s="5" t="s">
        <v>129</v>
      </c>
      <c r="Y18" s="5">
        <v>9540</v>
      </c>
      <c r="AA18" s="5" t="s">
        <v>98</v>
      </c>
    </row>
    <row r="19" spans="1:27" s="5" customFormat="1" ht="15" customHeight="1">
      <c r="A19" s="8" t="s">
        <v>184</v>
      </c>
      <c r="B19" s="29" t="s">
        <v>110</v>
      </c>
      <c r="C19" s="16" t="s">
        <v>175</v>
      </c>
      <c r="D19" s="6" t="s">
        <v>185</v>
      </c>
      <c r="E19" s="5" t="s">
        <v>130</v>
      </c>
      <c r="F19" s="5" t="s">
        <v>11</v>
      </c>
      <c r="G19" s="5" t="s">
        <v>214</v>
      </c>
      <c r="H19" s="5" t="s">
        <v>38</v>
      </c>
      <c r="I19" s="32">
        <v>117513.72</v>
      </c>
      <c r="J19" s="5">
        <v>12.318</v>
      </c>
      <c r="K19" s="5" t="str">
        <f t="shared" si="10"/>
        <v>100080091039465</v>
      </c>
      <c r="L19" s="32">
        <v>9508.83</v>
      </c>
      <c r="M19" s="32">
        <f t="shared" si="11"/>
        <v>117129.76793999999</v>
      </c>
      <c r="N19" s="5" t="s">
        <v>186</v>
      </c>
      <c r="O19" s="6" t="s">
        <v>126</v>
      </c>
      <c r="P19" s="6" t="s">
        <v>208</v>
      </c>
      <c r="Q19" s="71">
        <v>9019327687</v>
      </c>
      <c r="R19" s="6">
        <v>465</v>
      </c>
      <c r="S19" s="6">
        <v>10008009</v>
      </c>
      <c r="T19" s="6" t="s">
        <v>96</v>
      </c>
      <c r="U19" s="6">
        <v>1039</v>
      </c>
      <c r="V19" s="6" t="s">
        <v>97</v>
      </c>
      <c r="W19" s="6"/>
      <c r="X19" s="5" t="s">
        <v>129</v>
      </c>
      <c r="Y19" s="5">
        <v>9540</v>
      </c>
      <c r="AA19" s="5" t="s">
        <v>98</v>
      </c>
    </row>
    <row r="20" spans="1:27" s="5" customFormat="1" ht="15" customHeight="1">
      <c r="A20" s="8" t="s">
        <v>187</v>
      </c>
      <c r="B20" s="29" t="s">
        <v>108</v>
      </c>
      <c r="C20" s="16" t="s">
        <v>150</v>
      </c>
      <c r="D20" s="6" t="s">
        <v>188</v>
      </c>
      <c r="E20" s="5" t="s">
        <v>130</v>
      </c>
      <c r="F20" s="5" t="s">
        <v>11</v>
      </c>
      <c r="G20" s="5" t="s">
        <v>214</v>
      </c>
      <c r="H20" s="5" t="s">
        <v>40</v>
      </c>
      <c r="I20" s="32">
        <v>156509.12</v>
      </c>
      <c r="J20" s="5">
        <v>10.215999999999999</v>
      </c>
      <c r="K20" s="5" t="str">
        <f t="shared" si="10"/>
        <v>100080091039465</v>
      </c>
      <c r="L20" s="32">
        <v>15989.12</v>
      </c>
      <c r="M20" s="32">
        <f t="shared" si="11"/>
        <v>163344.84992000001</v>
      </c>
      <c r="N20" s="5" t="s">
        <v>189</v>
      </c>
      <c r="O20" s="6" t="s">
        <v>126</v>
      </c>
      <c r="P20" s="6" t="s">
        <v>208</v>
      </c>
      <c r="Q20" s="71">
        <v>9019327687</v>
      </c>
      <c r="R20" s="6">
        <v>465</v>
      </c>
      <c r="S20" s="6">
        <v>10008009</v>
      </c>
      <c r="T20" s="6" t="s">
        <v>96</v>
      </c>
      <c r="U20" s="6">
        <v>1039</v>
      </c>
      <c r="V20" s="6" t="s">
        <v>97</v>
      </c>
      <c r="W20" s="6"/>
      <c r="X20" s="5" t="s">
        <v>129</v>
      </c>
      <c r="Y20" s="5">
        <v>15320</v>
      </c>
      <c r="AA20" s="5" t="s">
        <v>98</v>
      </c>
    </row>
    <row r="21" spans="1:27" s="5" customFormat="1" ht="15" customHeight="1">
      <c r="A21" s="8" t="s">
        <v>190</v>
      </c>
      <c r="B21" s="29" t="s">
        <v>103</v>
      </c>
      <c r="C21" s="16" t="s">
        <v>158</v>
      </c>
      <c r="D21" s="6" t="s">
        <v>191</v>
      </c>
      <c r="E21" s="5" t="s">
        <v>130</v>
      </c>
      <c r="F21" s="5" t="s">
        <v>11</v>
      </c>
      <c r="G21" s="5" t="s">
        <v>214</v>
      </c>
      <c r="H21" s="5" t="s">
        <v>40</v>
      </c>
      <c r="I21" s="32">
        <v>143012.20000000001</v>
      </c>
      <c r="J21" s="5">
        <v>9.3350000000000009</v>
      </c>
      <c r="K21" s="5" t="str">
        <f t="shared" si="10"/>
        <v>100080091039465</v>
      </c>
      <c r="L21" s="32">
        <v>15989.12</v>
      </c>
      <c r="M21" s="32">
        <f t="shared" si="11"/>
        <v>149258.43520000001</v>
      </c>
      <c r="N21" s="5" t="s">
        <v>192</v>
      </c>
      <c r="O21" s="6" t="s">
        <v>126</v>
      </c>
      <c r="P21" s="6" t="s">
        <v>208</v>
      </c>
      <c r="Q21" s="71">
        <v>9019327687</v>
      </c>
      <c r="R21" s="6">
        <v>465</v>
      </c>
      <c r="S21" s="6">
        <v>10008009</v>
      </c>
      <c r="T21" s="6" t="s">
        <v>96</v>
      </c>
      <c r="U21" s="6">
        <v>1039</v>
      </c>
      <c r="V21" s="6" t="s">
        <v>97</v>
      </c>
      <c r="W21" s="6"/>
      <c r="X21" s="5" t="s">
        <v>129</v>
      </c>
      <c r="Y21" s="5">
        <v>15320</v>
      </c>
      <c r="AA21" s="5" t="s">
        <v>98</v>
      </c>
    </row>
    <row r="22" spans="1:27" s="5" customFormat="1" ht="15" customHeight="1">
      <c r="A22" s="8" t="s">
        <v>193</v>
      </c>
      <c r="B22" s="29" t="s">
        <v>95</v>
      </c>
      <c r="C22" s="16" t="s">
        <v>121</v>
      </c>
      <c r="D22" s="6" t="s">
        <v>185</v>
      </c>
      <c r="E22" s="5" t="s">
        <v>130</v>
      </c>
      <c r="F22" s="5" t="s">
        <v>11</v>
      </c>
      <c r="G22" s="5" t="s">
        <v>214</v>
      </c>
      <c r="H22" s="5" t="s">
        <v>38</v>
      </c>
      <c r="I22" s="32">
        <v>115721.60000000001</v>
      </c>
      <c r="J22" s="5">
        <v>12.47</v>
      </c>
      <c r="K22" s="5" t="str">
        <f t="shared" ref="K22" si="12">+S22&amp;U22&amp;R22</f>
        <v>100080091069465</v>
      </c>
      <c r="L22" s="32">
        <v>9508.83</v>
      </c>
      <c r="M22" s="32">
        <f t="shared" ref="M22" si="13">+J22*L22</f>
        <v>118575.11010000001</v>
      </c>
      <c r="N22" s="5" t="s">
        <v>194</v>
      </c>
      <c r="O22" s="6" t="s">
        <v>149</v>
      </c>
      <c r="P22" s="6" t="s">
        <v>208</v>
      </c>
      <c r="Q22" s="71">
        <v>9019327687</v>
      </c>
      <c r="R22" s="6">
        <v>465</v>
      </c>
      <c r="S22" s="6">
        <v>10008009</v>
      </c>
      <c r="T22" s="6" t="s">
        <v>96</v>
      </c>
      <c r="U22" s="6">
        <v>1069</v>
      </c>
      <c r="V22" s="6" t="s">
        <v>97</v>
      </c>
      <c r="W22" s="6"/>
      <c r="X22" s="5" t="s">
        <v>129</v>
      </c>
      <c r="Y22" s="5">
        <v>9280</v>
      </c>
      <c r="AA22" s="5" t="s">
        <v>98</v>
      </c>
    </row>
    <row r="23" spans="1:27" s="5" customFormat="1" ht="15" customHeight="1">
      <c r="A23" s="8" t="s">
        <v>195</v>
      </c>
      <c r="B23" s="29" t="s">
        <v>95</v>
      </c>
      <c r="C23" s="16" t="s">
        <v>155</v>
      </c>
      <c r="D23" s="6" t="s">
        <v>128</v>
      </c>
      <c r="E23" s="5" t="s">
        <v>130</v>
      </c>
      <c r="F23" s="5" t="s">
        <v>11</v>
      </c>
      <c r="G23" s="5" t="s">
        <v>214</v>
      </c>
      <c r="H23" s="5" t="s">
        <v>38</v>
      </c>
      <c r="I23" s="32">
        <v>158736.06</v>
      </c>
      <c r="J23" s="5">
        <v>16.638999999999999</v>
      </c>
      <c r="K23" s="5" t="str">
        <f t="shared" ref="K23:K27" si="14">+S23&amp;U23&amp;R23</f>
        <v>100080091039465</v>
      </c>
      <c r="L23" s="32">
        <v>9508.83</v>
      </c>
      <c r="M23" s="32">
        <f t="shared" ref="M23:M27" si="15">+J23*L23</f>
        <v>158217.42236999999</v>
      </c>
      <c r="N23" s="5" t="s">
        <v>196</v>
      </c>
      <c r="O23" s="6" t="s">
        <v>126</v>
      </c>
      <c r="P23" s="6" t="s">
        <v>208</v>
      </c>
      <c r="Q23" s="71">
        <v>9019327687</v>
      </c>
      <c r="R23" s="6">
        <v>465</v>
      </c>
      <c r="S23" s="6">
        <v>10008009</v>
      </c>
      <c r="T23" s="6" t="s">
        <v>96</v>
      </c>
      <c r="U23" s="6">
        <v>1039</v>
      </c>
      <c r="V23" s="6" t="s">
        <v>97</v>
      </c>
      <c r="W23" s="6"/>
      <c r="X23" s="5" t="s">
        <v>129</v>
      </c>
      <c r="Y23" s="5">
        <v>9540</v>
      </c>
      <c r="AA23" s="5" t="s">
        <v>98</v>
      </c>
    </row>
    <row r="24" spans="1:27" s="5" customFormat="1" ht="15" customHeight="1">
      <c r="A24" s="8" t="s">
        <v>197</v>
      </c>
      <c r="B24" s="29" t="s">
        <v>102</v>
      </c>
      <c r="C24" s="16" t="s">
        <v>117</v>
      </c>
      <c r="D24" s="6" t="s">
        <v>182</v>
      </c>
      <c r="E24" s="5" t="s">
        <v>130</v>
      </c>
      <c r="F24" s="5" t="s">
        <v>11</v>
      </c>
      <c r="G24" s="5" t="s">
        <v>214</v>
      </c>
      <c r="H24" s="5" t="s">
        <v>38</v>
      </c>
      <c r="I24" s="32">
        <v>93119.94</v>
      </c>
      <c r="J24" s="5">
        <v>9.7609999999999992</v>
      </c>
      <c r="K24" s="5" t="str">
        <f t="shared" si="14"/>
        <v>100080091039465</v>
      </c>
      <c r="L24" s="32">
        <v>9508.83</v>
      </c>
      <c r="M24" s="32">
        <f t="shared" si="15"/>
        <v>92815.689629999993</v>
      </c>
      <c r="N24" s="5" t="s">
        <v>198</v>
      </c>
      <c r="O24" s="6" t="s">
        <v>126</v>
      </c>
      <c r="P24" s="6" t="s">
        <v>208</v>
      </c>
      <c r="Q24" s="71">
        <v>9019327687</v>
      </c>
      <c r="R24" s="6">
        <v>465</v>
      </c>
      <c r="S24" s="6">
        <v>10008009</v>
      </c>
      <c r="T24" s="6" t="s">
        <v>96</v>
      </c>
      <c r="U24" s="6">
        <v>1039</v>
      </c>
      <c r="V24" s="6" t="s">
        <v>97</v>
      </c>
      <c r="W24" s="6"/>
      <c r="X24" s="5" t="s">
        <v>129</v>
      </c>
      <c r="Y24" s="5">
        <v>9540</v>
      </c>
      <c r="AA24" s="5" t="s">
        <v>98</v>
      </c>
    </row>
    <row r="25" spans="1:27" s="5" customFormat="1" ht="15" customHeight="1">
      <c r="A25" s="8" t="s">
        <v>199</v>
      </c>
      <c r="B25" s="29" t="s">
        <v>106</v>
      </c>
      <c r="C25" s="16" t="s">
        <v>101</v>
      </c>
      <c r="D25" s="6" t="s">
        <v>142</v>
      </c>
      <c r="E25" s="5" t="s">
        <v>130</v>
      </c>
      <c r="F25" s="5" t="s">
        <v>11</v>
      </c>
      <c r="G25" s="5" t="s">
        <v>214</v>
      </c>
      <c r="H25" s="5" t="s">
        <v>40</v>
      </c>
      <c r="I25" s="32">
        <v>166329.24</v>
      </c>
      <c r="J25" s="5">
        <v>10.856999999999999</v>
      </c>
      <c r="K25" s="5" t="str">
        <f t="shared" si="14"/>
        <v>100080091039465</v>
      </c>
      <c r="L25" s="32">
        <v>15989.12</v>
      </c>
      <c r="M25" s="32">
        <f t="shared" si="15"/>
        <v>173593.87583999999</v>
      </c>
      <c r="N25" s="5" t="s">
        <v>200</v>
      </c>
      <c r="O25" s="6" t="s">
        <v>126</v>
      </c>
      <c r="P25" s="6" t="s">
        <v>208</v>
      </c>
      <c r="Q25" s="71">
        <v>9019327687</v>
      </c>
      <c r="R25" s="6">
        <v>465</v>
      </c>
      <c r="S25" s="6">
        <v>10008009</v>
      </c>
      <c r="T25" s="6" t="s">
        <v>96</v>
      </c>
      <c r="U25" s="6">
        <v>1039</v>
      </c>
      <c r="V25" s="6" t="s">
        <v>97</v>
      </c>
      <c r="W25" s="6"/>
      <c r="X25" s="5" t="s">
        <v>129</v>
      </c>
      <c r="Y25" s="5">
        <v>15320</v>
      </c>
      <c r="AA25" s="5" t="s">
        <v>98</v>
      </c>
    </row>
    <row r="26" spans="1:27" s="5" customFormat="1" ht="15" customHeight="1">
      <c r="A26" s="8" t="s">
        <v>201</v>
      </c>
      <c r="B26" s="29" t="s">
        <v>102</v>
      </c>
      <c r="C26" s="16" t="s">
        <v>147</v>
      </c>
      <c r="D26" s="6" t="s">
        <v>153</v>
      </c>
      <c r="E26" s="5" t="s">
        <v>130</v>
      </c>
      <c r="F26" s="5" t="s">
        <v>11</v>
      </c>
      <c r="G26" s="5" t="s">
        <v>214</v>
      </c>
      <c r="H26" s="5" t="s">
        <v>40</v>
      </c>
      <c r="I26" s="32">
        <v>127646.24</v>
      </c>
      <c r="J26" s="5">
        <v>8.3320000000000007</v>
      </c>
      <c r="K26" s="5" t="str">
        <f t="shared" si="14"/>
        <v>100080091039465</v>
      </c>
      <c r="L26" s="32">
        <v>15989.12</v>
      </c>
      <c r="M26" s="32">
        <f t="shared" si="15"/>
        <v>133221.34784000003</v>
      </c>
      <c r="N26" s="5" t="s">
        <v>202</v>
      </c>
      <c r="O26" s="6" t="s">
        <v>126</v>
      </c>
      <c r="P26" s="6" t="s">
        <v>208</v>
      </c>
      <c r="Q26" s="71">
        <v>9019327687</v>
      </c>
      <c r="R26" s="6">
        <v>465</v>
      </c>
      <c r="S26" s="6">
        <v>10008009</v>
      </c>
      <c r="T26" s="6" t="s">
        <v>96</v>
      </c>
      <c r="U26" s="6">
        <v>1039</v>
      </c>
      <c r="V26" s="6" t="s">
        <v>97</v>
      </c>
      <c r="W26" s="6"/>
      <c r="X26" s="5" t="s">
        <v>129</v>
      </c>
      <c r="Y26" s="5">
        <v>15320</v>
      </c>
      <c r="AA26" s="5" t="s">
        <v>98</v>
      </c>
    </row>
    <row r="27" spans="1:27" s="5" customFormat="1" ht="15" customHeight="1">
      <c r="A27" s="8" t="s">
        <v>203</v>
      </c>
      <c r="B27" s="29" t="s">
        <v>105</v>
      </c>
      <c r="C27" s="16" t="s">
        <v>124</v>
      </c>
      <c r="D27" s="6" t="s">
        <v>188</v>
      </c>
      <c r="E27" s="5" t="s">
        <v>130</v>
      </c>
      <c r="F27" s="5" t="s">
        <v>11</v>
      </c>
      <c r="G27" s="5" t="s">
        <v>214</v>
      </c>
      <c r="H27" s="5" t="s">
        <v>40</v>
      </c>
      <c r="I27" s="32">
        <v>138092.29</v>
      </c>
      <c r="J27" s="5">
        <v>9.0909999999999993</v>
      </c>
      <c r="K27" s="5" t="str">
        <f t="shared" si="14"/>
        <v>100080091039465</v>
      </c>
      <c r="L27" s="32">
        <v>15989.12</v>
      </c>
      <c r="M27" s="32">
        <f t="shared" si="15"/>
        <v>145357.08992</v>
      </c>
      <c r="N27" s="5" t="s">
        <v>204</v>
      </c>
      <c r="O27" s="6" t="s">
        <v>126</v>
      </c>
      <c r="P27" s="6" t="s">
        <v>208</v>
      </c>
      <c r="Q27" s="71">
        <v>9019327687</v>
      </c>
      <c r="R27" s="6">
        <v>465</v>
      </c>
      <c r="S27" s="6">
        <v>10008009</v>
      </c>
      <c r="T27" s="6" t="s">
        <v>96</v>
      </c>
      <c r="U27" s="6">
        <v>1039</v>
      </c>
      <c r="V27" s="6" t="s">
        <v>97</v>
      </c>
      <c r="W27" s="6"/>
      <c r="X27" s="5" t="s">
        <v>129</v>
      </c>
      <c r="Y27" s="5">
        <v>15190</v>
      </c>
      <c r="AA27" s="5" t="s">
        <v>98</v>
      </c>
    </row>
    <row r="28" spans="1:27" s="5" customFormat="1" ht="15" customHeight="1">
      <c r="A28" s="8" t="s">
        <v>205</v>
      </c>
      <c r="B28" s="29" t="s">
        <v>107</v>
      </c>
      <c r="C28" s="16" t="s">
        <v>156</v>
      </c>
      <c r="D28" s="6" t="s">
        <v>185</v>
      </c>
      <c r="E28" s="5" t="s">
        <v>130</v>
      </c>
      <c r="F28" s="5" t="s">
        <v>11</v>
      </c>
      <c r="G28" s="5" t="s">
        <v>214</v>
      </c>
      <c r="H28" s="5" t="s">
        <v>38</v>
      </c>
      <c r="I28" s="32">
        <v>134318.72</v>
      </c>
      <c r="J28" s="5">
        <v>14.474</v>
      </c>
      <c r="K28" s="5" t="str">
        <f t="shared" ref="K28" si="16">+S28&amp;U28&amp;R28</f>
        <v>100080091069465</v>
      </c>
      <c r="L28" s="32">
        <v>9508.83</v>
      </c>
      <c r="M28" s="32">
        <f t="shared" ref="M28" si="17">+J28*L28</f>
        <v>137630.80541999999</v>
      </c>
      <c r="N28" s="5" t="s">
        <v>206</v>
      </c>
      <c r="O28" s="6" t="s">
        <v>149</v>
      </c>
      <c r="P28" s="6" t="s">
        <v>208</v>
      </c>
      <c r="Q28" s="71">
        <v>9019327687</v>
      </c>
      <c r="R28" s="6">
        <v>465</v>
      </c>
      <c r="S28" s="6">
        <v>10008009</v>
      </c>
      <c r="T28" s="6" t="s">
        <v>96</v>
      </c>
      <c r="U28" s="6">
        <v>1069</v>
      </c>
      <c r="V28" s="6" t="s">
        <v>97</v>
      </c>
      <c r="W28" s="6"/>
      <c r="X28" s="5" t="s">
        <v>129</v>
      </c>
      <c r="Y28" s="5">
        <v>9280</v>
      </c>
      <c r="AA28" s="5" t="s">
        <v>98</v>
      </c>
    </row>
  </sheetData>
  <autoFilter ref="A1:AB28" xr:uid="{00000000-0001-0000-0200-000000000000}"/>
  <phoneticPr fontId="3" type="noConversion"/>
  <conditionalFormatting sqref="A1:A1048576">
    <cfRule type="duplicateValues" dxfId="33" priority="1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Oculta</vt:lpstr>
      <vt:lpstr>Tabla</vt:lpstr>
      <vt:lpstr>Datos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Edna Julieth Parra Avendaño</cp:lastModifiedBy>
  <cp:lastPrinted>2012-04-11T16:43:54Z</cp:lastPrinted>
  <dcterms:created xsi:type="dcterms:W3CDTF">2009-08-18T14:05:14Z</dcterms:created>
  <dcterms:modified xsi:type="dcterms:W3CDTF">2024-06-30T15:02:46Z</dcterms:modified>
</cp:coreProperties>
</file>